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はじめに" sheetId="1" state="visible" r:id="rId3"/>
    <sheet name="精算表_9月末" sheetId="2" state="visible" r:id="rId4"/>
    <sheet name="消去修正の仕訳" sheetId="3" state="visible" r:id="rId5"/>
    <sheet name="調の列" sheetId="4" state="visible" r:id="rId6"/>
    <sheet name="照合_製造子会社" sheetId="5" state="visible" r:id="rId7"/>
    <sheet name="未解決の一覧"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<sst xmlns="http://schemas.openxmlformats.org/spreadsheetml/2006/main" count="380" uniqueCount="204">
  <si>
    <r>
      <rPr>
        <b val="true"/>
        <sz val="13"/>
        <rFont val="Noto Sans CJK SC"/>
        <family val="2"/>
        <charset val="1"/>
      </rPr>
      <t xml:space="preserve">経理財務部の物語 第</t>
    </r>
    <r>
      <rPr>
        <b val="true"/>
        <sz val="13"/>
        <rFont val="Meiryo"/>
        <family val="0"/>
        <charset val="1"/>
      </rPr>
      <t xml:space="preserve">11</t>
    </r>
    <r>
      <rPr>
        <b val="true"/>
        <sz val="13"/>
        <rFont val="Noto Sans CJK SC"/>
        <family val="2"/>
        <charset val="1"/>
      </rPr>
      <t xml:space="preserve">話・第</t>
    </r>
    <r>
      <rPr>
        <b val="true"/>
        <sz val="13"/>
        <rFont val="Meiryo"/>
        <family val="0"/>
        <charset val="1"/>
      </rPr>
      <t xml:space="preserve">12</t>
    </r>
    <r>
      <rPr>
        <b val="true"/>
        <sz val="13"/>
        <rFont val="Noto Sans CJK SC"/>
        <family val="2"/>
        <charset val="1"/>
      </rPr>
      <t xml:space="preserve">話の連結精算表（架空）</t>
    </r>
  </si>
  <si>
    <r>
      <rPr>
        <sz val="10"/>
        <rFont val="Noto Sans CJK SC"/>
        <family val="2"/>
        <charset val="1"/>
      </rPr>
      <t xml:space="preserve">この物語の会社（架空の製造小売・</t>
    </r>
    <r>
      <rPr>
        <sz val="10"/>
        <rFont val="Meiryo"/>
        <family val="0"/>
        <charset val="1"/>
      </rPr>
      <t xml:space="preserve">3</t>
    </r>
    <r>
      <rPr>
        <sz val="10"/>
        <rFont val="Noto Sans CJK SC"/>
        <family val="2"/>
        <charset val="1"/>
      </rPr>
      <t xml:space="preserve">月決算・子会社</t>
    </r>
    <r>
      <rPr>
        <sz val="10"/>
        <rFont val="Meiryo"/>
        <family val="0"/>
        <charset val="1"/>
      </rPr>
      <t xml:space="preserve">3</t>
    </r>
    <r>
      <rPr>
        <sz val="10"/>
        <rFont val="Noto Sans CJK SC"/>
        <family val="2"/>
        <charset val="1"/>
      </rPr>
      <t xml:space="preserve">社）の、</t>
    </r>
    <r>
      <rPr>
        <sz val="10"/>
        <rFont val="Meiryo"/>
        <family val="0"/>
        <charset val="1"/>
      </rPr>
      <t xml:space="preserve">2026</t>
    </r>
    <r>
      <rPr>
        <sz val="10"/>
        <rFont val="Noto Sans CJK SC"/>
        <family val="2"/>
        <charset val="1"/>
      </rPr>
      <t xml:space="preserve">年</t>
    </r>
    <r>
      <rPr>
        <sz val="10"/>
        <rFont val="Meiryo"/>
        <family val="0"/>
        <charset val="1"/>
      </rPr>
      <t xml:space="preserve">9</t>
    </r>
    <r>
      <rPr>
        <sz val="10"/>
        <rFont val="Noto Sans CJK SC"/>
        <family val="2"/>
        <charset val="1"/>
      </rPr>
      <t xml:space="preserve">月末の中間連結の精算表です。物語の</t>
    </r>
    <r>
      <rPr>
        <sz val="10"/>
        <rFont val="Meiryo"/>
        <family val="0"/>
        <charset val="1"/>
      </rPr>
      <t xml:space="preserve">10</t>
    </r>
    <r>
      <rPr>
        <sz val="10"/>
        <rFont val="Noto Sans CJK SC"/>
        <family val="2"/>
        <charset val="1"/>
      </rPr>
      <t xml:space="preserve">月</t>
    </r>
    <r>
      <rPr>
        <sz val="10"/>
        <rFont val="Meiryo"/>
        <family val="0"/>
        <charset val="1"/>
      </rPr>
      <t xml:space="preserve">19</t>
    </r>
    <r>
      <rPr>
        <sz val="10"/>
        <rFont val="Noto Sans CJK SC"/>
        <family val="2"/>
        <charset val="1"/>
      </rPr>
      <t xml:space="preserve">日（月）〜</t>
    </r>
    <r>
      <rPr>
        <sz val="10"/>
        <rFont val="Meiryo"/>
        <family val="0"/>
        <charset val="1"/>
      </rPr>
      <t xml:space="preserve">20</t>
    </r>
    <r>
      <rPr>
        <sz val="10"/>
        <rFont val="Noto Sans CJK SC"/>
        <family val="2"/>
        <charset val="1"/>
      </rPr>
      <t xml:space="preserve">日（火）に起きたことを、一つのブックにまとめました。</t>
    </r>
  </si>
  <si>
    <t xml:space="preserve">数字はすべて架空・概算です（単位：千円）。主な科目だけを載せた抜粋で、貸借は一致しません。実在の会社の資料ではありません。</t>
  </si>
  <si>
    <t xml:space="preserve">シート</t>
  </si>
  <si>
    <r>
      <rPr>
        <sz val="10"/>
        <rFont val="Noto Sans CJK SC"/>
        <family val="2"/>
        <charset val="1"/>
      </rPr>
      <t xml:space="preserve">・精算表</t>
    </r>
    <r>
      <rPr>
        <sz val="10"/>
        <rFont val="Meiryo"/>
        <family val="0"/>
        <charset val="1"/>
      </rPr>
      <t xml:space="preserve">_9</t>
    </r>
    <r>
      <rPr>
        <sz val="10"/>
        <rFont val="Noto Sans CJK SC"/>
        <family val="2"/>
        <charset val="1"/>
      </rPr>
      <t xml:space="preserve">月末：各社の数字 → 単純合算 → 消去・修正 → 調 → 連結。消去・修正と調の列は、右の</t>
    </r>
    <r>
      <rPr>
        <sz val="10"/>
        <rFont val="Meiryo"/>
        <family val="0"/>
        <charset val="1"/>
      </rPr>
      <t xml:space="preserve">2</t>
    </r>
    <r>
      <rPr>
        <sz val="10"/>
        <rFont val="Noto Sans CJK SC"/>
        <family val="2"/>
        <charset val="1"/>
      </rPr>
      <t xml:space="preserve">つのシートから数式で集計しています</t>
    </r>
  </si>
  <si>
    <r>
      <rPr>
        <sz val="10"/>
        <rFont val="Noto Sans CJK SC"/>
        <family val="2"/>
        <charset val="1"/>
      </rPr>
      <t xml:space="preserve">・「製造の修正」の列は、</t>
    </r>
    <r>
      <rPr>
        <sz val="10"/>
        <rFont val="Meiryo"/>
        <family val="0"/>
        <charset val="1"/>
      </rPr>
      <t xml:space="preserve">10</t>
    </r>
    <r>
      <rPr>
        <sz val="10"/>
        <rFont val="Noto Sans CJK SC"/>
        <family val="2"/>
        <charset val="1"/>
      </rPr>
      <t xml:space="preserve">月</t>
    </r>
    <r>
      <rPr>
        <sz val="10"/>
        <rFont val="Meiryo"/>
        <family val="0"/>
        <charset val="1"/>
      </rPr>
      <t xml:space="preserve">20</t>
    </r>
    <r>
      <rPr>
        <sz val="10"/>
        <rFont val="Noto Sans CJK SC"/>
        <family val="2"/>
        <charset val="1"/>
      </rPr>
      <t xml:space="preserve">日時点の修正予定（値引き</t>
    </r>
    <r>
      <rPr>
        <sz val="10"/>
        <rFont val="Meiryo"/>
        <family val="0"/>
        <charset val="1"/>
      </rPr>
      <t xml:space="preserve">200</t>
    </r>
    <r>
      <rPr>
        <sz val="10"/>
        <rFont val="Noto Sans CJK SC"/>
        <family val="2"/>
        <charset val="1"/>
      </rPr>
      <t xml:space="preserve">万円を</t>
    </r>
    <r>
      <rPr>
        <sz val="10"/>
        <rFont val="Meiryo"/>
        <family val="0"/>
        <charset val="1"/>
      </rPr>
      <t xml:space="preserve">9</t>
    </r>
    <r>
      <rPr>
        <sz val="10"/>
        <rFont val="Noto Sans CJK SC"/>
        <family val="2"/>
        <charset val="1"/>
      </rPr>
      <t xml:space="preserve">月分として計上。再送は</t>
    </r>
    <r>
      <rPr>
        <sz val="10"/>
        <rFont val="Meiryo"/>
        <family val="0"/>
        <charset val="1"/>
      </rPr>
      <t xml:space="preserve">10</t>
    </r>
    <r>
      <rPr>
        <sz val="10"/>
        <rFont val="Noto Sans CJK SC"/>
        <family val="2"/>
        <charset val="1"/>
      </rPr>
      <t xml:space="preserve">月</t>
    </r>
    <r>
      <rPr>
        <sz val="10"/>
        <rFont val="Meiryo"/>
        <family val="0"/>
        <charset val="1"/>
      </rPr>
      <t xml:space="preserve">22</t>
    </r>
    <r>
      <rPr>
        <sz val="10"/>
        <rFont val="Noto Sans CJK SC"/>
        <family val="2"/>
        <charset val="1"/>
      </rPr>
      <t xml:space="preserve">日）を仮に反映したシミュレーションです。確定した数字ではありません</t>
    </r>
  </si>
  <si>
    <r>
      <rPr>
        <sz val="10"/>
        <rFont val="Noto Sans CJK SC"/>
        <family val="2"/>
        <charset val="1"/>
      </rPr>
      <t xml:space="preserve">・調の列の</t>
    </r>
    <r>
      <rPr>
        <sz val="10"/>
        <rFont val="Meiryo"/>
        <family val="0"/>
        <charset val="1"/>
      </rPr>
      <t xml:space="preserve">20</t>
    </r>
    <r>
      <rPr>
        <sz val="10"/>
        <rFont val="Noto Sans CJK SC"/>
        <family val="2"/>
        <charset val="1"/>
      </rPr>
      <t xml:space="preserve">行目（</t>
    </r>
    <r>
      <rPr>
        <sz val="10"/>
        <rFont val="Meiryo"/>
        <family val="0"/>
        <charset val="1"/>
      </rPr>
      <t xml:space="preserve">850</t>
    </r>
    <r>
      <rPr>
        <sz val="10"/>
        <rFont val="Noto Sans CJK SC"/>
        <family val="2"/>
        <charset val="1"/>
      </rPr>
      <t xml:space="preserve">）は、理由が分からないまま過年度から引き継がれている未検証の調整で、いまは仮に連結へ反映しています</t>
    </r>
  </si>
  <si>
    <r>
      <rPr>
        <sz val="10"/>
        <rFont val="Noto Sans CJK SC"/>
        <family val="2"/>
        <charset val="1"/>
      </rPr>
      <t xml:space="preserve">・消去修正の仕訳：投資と資本の消去、内部取引・債権債務の消去、未達取引の補足、未実現利益（期首・期末）。相手は製造子会社（</t>
    </r>
    <r>
      <rPr>
        <sz val="10"/>
        <rFont val="Meiryo"/>
        <family val="0"/>
        <charset val="1"/>
      </rPr>
      <t xml:space="preserve">E2</t>
    </r>
    <r>
      <rPr>
        <sz val="10"/>
        <rFont val="Noto Sans CJK SC"/>
        <family val="2"/>
        <charset val="1"/>
      </rPr>
      <t xml:space="preserve">〜</t>
    </r>
    <r>
      <rPr>
        <sz val="10"/>
        <rFont val="Meiryo"/>
        <family val="0"/>
        <charset val="1"/>
      </rPr>
      <t xml:space="preserve">E6</t>
    </r>
    <r>
      <rPr>
        <sz val="10"/>
        <rFont val="Noto Sans CJK SC"/>
        <family val="2"/>
        <charset val="1"/>
      </rPr>
      <t xml:space="preserve">）と海外販売子会社（</t>
    </r>
    <r>
      <rPr>
        <sz val="10"/>
        <rFont val="Meiryo"/>
        <family val="0"/>
        <charset val="1"/>
      </rPr>
      <t xml:space="preserve">E7</t>
    </r>
    <r>
      <rPr>
        <sz val="10"/>
        <rFont val="Noto Sans CJK SC"/>
        <family val="2"/>
        <charset val="1"/>
      </rPr>
      <t xml:space="preserve">〜</t>
    </r>
    <r>
      <rPr>
        <sz val="10"/>
        <rFont val="Meiryo"/>
        <family val="0"/>
        <charset val="1"/>
      </rPr>
      <t xml:space="preserve">E10</t>
    </r>
    <r>
      <rPr>
        <sz val="10"/>
        <rFont val="Noto Sans CJK SC"/>
        <family val="2"/>
        <charset val="1"/>
      </rPr>
      <t xml:space="preserve">・親会社からのドル建ての輸出）</t>
    </r>
  </si>
  <si>
    <r>
      <rPr>
        <sz val="10"/>
        <rFont val="Noto Sans CJK SC"/>
        <family val="2"/>
        <charset val="1"/>
      </rPr>
      <t xml:space="preserve">・調の列：相殺消去とは別に部長が手で入れてきた</t>
    </r>
    <r>
      <rPr>
        <sz val="10"/>
        <rFont val="Meiryo"/>
        <family val="0"/>
        <charset val="1"/>
      </rPr>
      <t xml:space="preserve">20</t>
    </r>
    <r>
      <rPr>
        <sz val="10"/>
        <rFont val="Noto Sans CJK SC"/>
        <family val="2"/>
        <charset val="1"/>
      </rPr>
      <t xml:space="preserve">行。</t>
    </r>
    <r>
      <rPr>
        <sz val="10"/>
        <rFont val="Meiryo"/>
        <family val="0"/>
        <charset val="1"/>
      </rPr>
      <t xml:space="preserve">10</t>
    </r>
    <r>
      <rPr>
        <sz val="10"/>
        <rFont val="Noto Sans CJK SC"/>
        <family val="2"/>
        <charset val="1"/>
      </rPr>
      <t xml:space="preserve">月</t>
    </r>
    <r>
      <rPr>
        <sz val="10"/>
        <rFont val="Meiryo"/>
        <family val="0"/>
        <charset val="1"/>
      </rPr>
      <t xml:space="preserve">19</t>
    </r>
    <r>
      <rPr>
        <sz val="10"/>
        <rFont val="Noto Sans CJK SC"/>
        <family val="2"/>
        <charset val="1"/>
      </rPr>
      <t xml:space="preserve">日に「理由」の列を新設し、</t>
    </r>
    <r>
      <rPr>
        <sz val="10"/>
        <rFont val="Meiryo"/>
        <family val="0"/>
        <charset val="1"/>
      </rPr>
      <t xml:space="preserve">10</t>
    </r>
    <r>
      <rPr>
        <sz val="10"/>
        <rFont val="Noto Sans CJK SC"/>
        <family val="2"/>
        <charset val="1"/>
      </rPr>
      <t xml:space="preserve">月</t>
    </r>
    <r>
      <rPr>
        <sz val="10"/>
        <rFont val="Meiryo"/>
        <family val="0"/>
        <charset val="1"/>
      </rPr>
      <t xml:space="preserve">20</t>
    </r>
    <r>
      <rPr>
        <sz val="10"/>
        <rFont val="Noto Sans CJK SC"/>
        <family val="2"/>
        <charset val="1"/>
      </rPr>
      <t xml:space="preserve">日に元資料で確認した結果（取消し</t>
    </r>
    <r>
      <rPr>
        <sz val="10"/>
        <rFont val="Meiryo"/>
        <family val="0"/>
        <charset val="1"/>
      </rPr>
      <t xml:space="preserve">1</t>
    </r>
    <r>
      <rPr>
        <sz val="10"/>
        <rFont val="Noto Sans CJK SC"/>
        <family val="2"/>
        <charset val="1"/>
      </rPr>
      <t xml:space="preserve">行・理由の訂正</t>
    </r>
    <r>
      <rPr>
        <sz val="10"/>
        <rFont val="Meiryo"/>
        <family val="0"/>
        <charset val="1"/>
      </rPr>
      <t xml:space="preserve">1</t>
    </r>
    <r>
      <rPr>
        <sz val="10"/>
        <rFont val="Noto Sans CJK SC"/>
        <family val="2"/>
        <charset val="1"/>
      </rPr>
      <t xml:space="preserve">行・要確認</t>
    </r>
    <r>
      <rPr>
        <sz val="10"/>
        <rFont val="Meiryo"/>
        <family val="0"/>
        <charset val="1"/>
      </rPr>
      <t xml:space="preserve">1</t>
    </r>
    <r>
      <rPr>
        <sz val="10"/>
        <rFont val="Noto Sans CJK SC"/>
        <family val="2"/>
        <charset val="1"/>
      </rPr>
      <t xml:space="preserve">行）</t>
    </r>
  </si>
  <si>
    <r>
      <rPr>
        <sz val="10"/>
        <rFont val="Noto Sans CJK SC"/>
        <family val="2"/>
        <charset val="1"/>
      </rPr>
      <t xml:space="preserve">・照合</t>
    </r>
    <r>
      <rPr>
        <sz val="10"/>
        <rFont val="Meiryo"/>
        <family val="0"/>
        <charset val="1"/>
      </rPr>
      <t xml:space="preserve">_</t>
    </r>
    <r>
      <rPr>
        <sz val="10"/>
        <rFont val="Noto Sans CJK SC"/>
        <family val="2"/>
        <charset val="1"/>
      </rPr>
      <t xml:space="preserve">製造子会社：製造子会社の売上と親会社の仕入の月別の照合。差</t>
    </r>
    <r>
      <rPr>
        <sz val="10"/>
        <rFont val="Meiryo"/>
        <family val="0"/>
        <charset val="1"/>
      </rPr>
      <t xml:space="preserve">500</t>
    </r>
    <r>
      <rPr>
        <sz val="10"/>
        <rFont val="Noto Sans CJK SC"/>
        <family val="2"/>
        <charset val="1"/>
      </rPr>
      <t xml:space="preserve">万円（</t>
    </r>
    <r>
      <rPr>
        <sz val="10"/>
        <rFont val="Meiryo"/>
        <family val="0"/>
        <charset val="1"/>
      </rPr>
      <t xml:space="preserve">5,000</t>
    </r>
    <r>
      <rPr>
        <sz val="10"/>
        <rFont val="Noto Sans CJK SC"/>
        <family val="2"/>
        <charset val="1"/>
      </rPr>
      <t xml:space="preserve">千円）は</t>
    </r>
    <r>
      <rPr>
        <sz val="10"/>
        <rFont val="Meiryo"/>
        <family val="0"/>
        <charset val="1"/>
      </rPr>
      <t xml:space="preserve">9</t>
    </r>
    <r>
      <rPr>
        <sz val="10"/>
        <rFont val="Noto Sans CJK SC"/>
        <family val="2"/>
        <charset val="1"/>
      </rPr>
      <t xml:space="preserve">月だけ</t>
    </r>
  </si>
  <si>
    <r>
      <rPr>
        <sz val="10"/>
        <rFont val="Noto Sans CJK SC"/>
        <family val="2"/>
        <charset val="1"/>
      </rPr>
      <t xml:space="preserve">・未解決の一覧：</t>
    </r>
    <r>
      <rPr>
        <sz val="10"/>
        <rFont val="Meiryo"/>
        <family val="0"/>
        <charset val="1"/>
      </rPr>
      <t xml:space="preserve">10</t>
    </r>
    <r>
      <rPr>
        <sz val="10"/>
        <rFont val="Noto Sans CJK SC"/>
        <family val="2"/>
        <charset val="1"/>
      </rPr>
      <t xml:space="preserve">月</t>
    </r>
    <r>
      <rPr>
        <sz val="10"/>
        <rFont val="Meiryo"/>
        <family val="0"/>
        <charset val="1"/>
      </rPr>
      <t xml:space="preserve">20</t>
    </r>
    <r>
      <rPr>
        <sz val="10"/>
        <rFont val="Noto Sans CJK SC"/>
        <family val="2"/>
        <charset val="1"/>
      </rPr>
      <t xml:space="preserve">日の夜の時点</t>
    </r>
  </si>
  <si>
    <t xml:space="preserve">色の決まり</t>
  </si>
  <si>
    <t xml:space="preserve">・青い文字＝各社のパッケージなどから入れた数字（入力値）／黒い文字＝数式／黄色の地＝前提（利益率など）</t>
  </si>
  <si>
    <t xml:space="preserve">・赤の地＝取消し・差／青の地＝連結で調整するもの／緑の地＝確認済み</t>
  </si>
  <si>
    <r>
      <rPr>
        <sz val="10"/>
        <rFont val="Noto Sans CJK SC"/>
        <family val="2"/>
        <charset val="1"/>
      </rPr>
      <t xml:space="preserve">使い方のヒント：調の列シートの「</t>
    </r>
    <r>
      <rPr>
        <sz val="10"/>
        <rFont val="Meiryo"/>
        <family val="0"/>
        <charset val="1"/>
      </rPr>
      <t xml:space="preserve">10/20</t>
    </r>
    <r>
      <rPr>
        <sz val="10"/>
        <rFont val="Noto Sans CJK SC"/>
        <family val="2"/>
        <charset val="1"/>
      </rPr>
      <t xml:space="preserve">の状態」を「取消し」以外に戻すと、</t>
    </r>
    <r>
      <rPr>
        <sz val="10"/>
        <rFont val="Meiryo"/>
        <family val="0"/>
        <charset val="1"/>
      </rPr>
      <t xml:space="preserve">3</t>
    </r>
    <r>
      <rPr>
        <sz val="10"/>
        <rFont val="Noto Sans CJK SC"/>
        <family val="2"/>
        <charset val="1"/>
      </rPr>
      <t xml:space="preserve">行目（前期末の未達 </t>
    </r>
    <r>
      <rPr>
        <sz val="10"/>
        <rFont val="Meiryo"/>
        <family val="0"/>
        <charset val="1"/>
      </rPr>
      <t xml:space="preserve">2,600</t>
    </r>
    <r>
      <rPr>
        <sz val="10"/>
        <rFont val="Noto Sans CJK SC"/>
        <family val="2"/>
        <charset val="1"/>
      </rPr>
      <t xml:space="preserve">）が連結に残ったときの数字を確かめられます。</t>
    </r>
  </si>
  <si>
    <t xml:space="preserve">会計処理は会社ごとの連結方針によります。このブックは物語の説明用で、特定の会計処理を勧めるものではありません。</t>
  </si>
  <si>
    <r>
      <rPr>
        <b val="true"/>
        <sz val="10"/>
        <rFont val="Noto Sans CJK SC"/>
        <family val="2"/>
        <charset val="1"/>
      </rPr>
      <t xml:space="preserve">連結精算表（</t>
    </r>
    <r>
      <rPr>
        <b val="true"/>
        <sz val="10"/>
        <rFont val="Meiryo"/>
        <family val="0"/>
        <charset val="1"/>
      </rPr>
      <t xml:space="preserve">2026</t>
    </r>
    <r>
      <rPr>
        <b val="true"/>
        <sz val="10"/>
        <rFont val="Noto Sans CJK SC"/>
        <family val="2"/>
        <charset val="1"/>
      </rPr>
      <t xml:space="preserve">年</t>
    </r>
    <r>
      <rPr>
        <b val="true"/>
        <sz val="10"/>
        <rFont val="Meiryo"/>
        <family val="0"/>
        <charset val="1"/>
      </rPr>
      <t xml:space="preserve">9</t>
    </r>
    <r>
      <rPr>
        <b val="true"/>
        <sz val="10"/>
        <rFont val="Noto Sans CJK SC"/>
        <family val="2"/>
        <charset val="1"/>
      </rPr>
      <t xml:space="preserve">月末・中間連結）　単位：千円　</t>
    </r>
    <r>
      <rPr>
        <b val="true"/>
        <sz val="10"/>
        <rFont val="Meiryo"/>
        <family val="0"/>
        <charset val="1"/>
      </rPr>
      <t xml:space="preserve">10</t>
    </r>
    <r>
      <rPr>
        <b val="true"/>
        <sz val="10"/>
        <rFont val="Noto Sans CJK SC"/>
        <family val="2"/>
        <charset val="1"/>
      </rPr>
      <t xml:space="preserve">月</t>
    </r>
    <r>
      <rPr>
        <b val="true"/>
        <sz val="10"/>
        <rFont val="Meiryo"/>
        <family val="0"/>
        <charset val="1"/>
      </rPr>
      <t xml:space="preserve">20</t>
    </r>
    <r>
      <rPr>
        <b val="true"/>
        <sz val="10"/>
        <rFont val="Noto Sans CJK SC"/>
        <family val="2"/>
        <charset val="1"/>
      </rPr>
      <t xml:space="preserve">日（火）夜の時点</t>
    </r>
  </si>
  <si>
    <t xml:space="preserve">科目</t>
  </si>
  <si>
    <t xml:space="preserve">区分</t>
  </si>
  <si>
    <t xml:space="preserve">親会社</t>
  </si>
  <si>
    <t xml:space="preserve">製造子会社</t>
  </si>
  <si>
    <r>
      <rPr>
        <b val="true"/>
        <sz val="10"/>
        <color rgb="FFFFFFFF"/>
        <rFont val="Meiryo"/>
        <family val="0"/>
        <charset val="1"/>
      </rPr>
      <t xml:space="preserve">EC</t>
    </r>
    <r>
      <rPr>
        <b val="true"/>
        <sz val="10"/>
        <color rgb="FFFFFFFF"/>
        <rFont val="Noto Sans CJK SC"/>
        <family val="2"/>
        <charset val="1"/>
      </rPr>
      <t xml:space="preserve">・物流子会社</t>
    </r>
  </si>
  <si>
    <t xml:space="preserve">海外販売子会社</t>
  </si>
  <si>
    <r>
      <rPr>
        <b val="true"/>
        <sz val="10"/>
        <color rgb="FFFFFFFF"/>
        <rFont val="Noto Sans CJK SC"/>
        <family val="2"/>
        <charset val="1"/>
      </rPr>
      <t xml:space="preserve">製造の修正（</t>
    </r>
    <r>
      <rPr>
        <b val="true"/>
        <sz val="10"/>
        <color rgb="FFFFFFFF"/>
        <rFont val="Meiryo"/>
        <family val="0"/>
        <charset val="1"/>
      </rPr>
      <t xml:space="preserve">10/22</t>
    </r>
    <r>
      <rPr>
        <b val="true"/>
        <sz val="10"/>
        <color rgb="FFFFFFFF"/>
        <rFont val="Noto Sans CJK SC"/>
        <family val="2"/>
        <charset val="1"/>
      </rPr>
      <t xml:space="preserve">再送予定・</t>
    </r>
    <r>
      <rPr>
        <b val="true"/>
        <sz val="10"/>
        <color rgb="FFFFFFFF"/>
        <rFont val="Meiryo"/>
        <family val="0"/>
        <charset val="1"/>
      </rPr>
      <t xml:space="preserve">10/20</t>
    </r>
    <r>
      <rPr>
        <b val="true"/>
        <sz val="10"/>
        <color rgb="FFFFFFFF"/>
        <rFont val="Noto Sans CJK SC"/>
        <family val="2"/>
        <charset val="1"/>
      </rPr>
      <t xml:space="preserve">時点で仮反映）</t>
    </r>
  </si>
  <si>
    <t xml:space="preserve">単純合算</t>
  </si>
  <si>
    <t xml:space="preserve">消去・修正</t>
  </si>
  <si>
    <t xml:space="preserve">調</t>
  </si>
  <si>
    <t xml:space="preserve">連結</t>
  </si>
  <si>
    <t xml:space="preserve">備考</t>
  </si>
  <si>
    <t xml:space="preserve">売上高</t>
  </si>
  <si>
    <t xml:space="preserve">PL</t>
  </si>
  <si>
    <r>
      <rPr>
        <sz val="10"/>
        <rFont val="Noto Sans CJK SC"/>
        <family val="2"/>
        <charset val="1"/>
      </rPr>
      <t xml:space="preserve">製造子会社の列はパッケージどおり（値引き</t>
    </r>
    <r>
      <rPr>
        <sz val="10"/>
        <rFont val="Meiryo"/>
        <family val="0"/>
        <charset val="1"/>
      </rPr>
      <t xml:space="preserve">200</t>
    </r>
    <r>
      <rPr>
        <sz val="10"/>
        <rFont val="Noto Sans CJK SC"/>
        <family val="2"/>
        <charset val="1"/>
      </rPr>
      <t xml:space="preserve">万円が未計上）。修正の列で子会社の帳簿の誤りを直す</t>
    </r>
  </si>
  <si>
    <t xml:space="preserve">売上原価</t>
  </si>
  <si>
    <t xml:space="preserve">販売費及び一般管理費</t>
  </si>
  <si>
    <t xml:space="preserve">売掛金</t>
  </si>
  <si>
    <t xml:space="preserve">BS</t>
  </si>
  <si>
    <r>
      <rPr>
        <sz val="10"/>
        <rFont val="Noto Sans CJK SC"/>
        <family val="2"/>
        <charset val="1"/>
      </rPr>
      <t xml:space="preserve">製造子会社の親会社向け </t>
    </r>
    <r>
      <rPr>
        <sz val="10"/>
        <rFont val="Meiryo"/>
        <family val="0"/>
        <charset val="1"/>
      </rPr>
      <t xml:space="preserve">520,000 → </t>
    </r>
    <r>
      <rPr>
        <sz val="10"/>
        <rFont val="Noto Sans CJK SC"/>
        <family val="2"/>
        <charset val="1"/>
      </rPr>
      <t xml:space="preserve">修正後 </t>
    </r>
    <r>
      <rPr>
        <sz val="10"/>
        <rFont val="Meiryo"/>
        <family val="0"/>
        <charset val="1"/>
      </rPr>
      <t xml:space="preserve">518,000</t>
    </r>
    <r>
      <rPr>
        <sz val="10"/>
        <rFont val="Noto Sans CJK SC"/>
        <family val="2"/>
        <charset val="1"/>
      </rPr>
      <t xml:space="preserve">。親会社の海外販売子会社向け </t>
    </r>
    <r>
      <rPr>
        <sz val="10"/>
        <rFont val="Meiryo"/>
        <family val="0"/>
        <charset val="1"/>
      </rPr>
      <t xml:space="preserve">45,260</t>
    </r>
    <r>
      <rPr>
        <sz val="10"/>
        <rFont val="Noto Sans CJK SC"/>
        <family val="2"/>
        <charset val="1"/>
      </rPr>
      <t xml:space="preserve">（ドル建て・決算日レート）</t>
    </r>
  </si>
  <si>
    <t xml:space="preserve">棚卸資産</t>
  </si>
  <si>
    <r>
      <rPr>
        <sz val="10"/>
        <rFont val="Meiryo"/>
        <family val="0"/>
        <charset val="1"/>
      </rPr>
      <t xml:space="preserve">EC</t>
    </r>
    <r>
      <rPr>
        <sz val="10"/>
        <rFont val="Noto Sans CJK SC"/>
        <family val="2"/>
        <charset val="1"/>
      </rPr>
      <t xml:space="preserve">・物流子会社は帳簿の在庫 </t>
    </r>
    <r>
      <rPr>
        <sz val="10"/>
        <rFont val="Meiryo"/>
        <family val="0"/>
        <charset val="1"/>
      </rPr>
      <t xml:space="preserve">510,000</t>
    </r>
    <r>
      <rPr>
        <sz val="10"/>
        <rFont val="Noto Sans CJK SC"/>
        <family val="2"/>
        <charset val="1"/>
      </rPr>
      <t xml:space="preserve">（実地棚卸 </t>
    </r>
    <r>
      <rPr>
        <sz val="10"/>
        <rFont val="Meiryo"/>
        <family val="0"/>
        <charset val="1"/>
      </rPr>
      <t xml:space="preserve">490,000</t>
    </r>
    <r>
      <rPr>
        <sz val="10"/>
        <rFont val="Noto Sans CJK SC"/>
        <family val="2"/>
        <charset val="1"/>
      </rPr>
      <t xml:space="preserve">・差 △</t>
    </r>
    <r>
      <rPr>
        <sz val="10"/>
        <rFont val="Meiryo"/>
        <family val="0"/>
        <charset val="1"/>
      </rPr>
      <t xml:space="preserve">20,000 </t>
    </r>
    <r>
      <rPr>
        <sz val="10"/>
        <rFont val="Noto Sans CJK SC"/>
        <family val="2"/>
        <charset val="1"/>
      </rPr>
      <t xml:space="preserve">は原因調査中。連結では足さない）</t>
    </r>
  </si>
  <si>
    <t xml:space="preserve">関係会社株式</t>
  </si>
  <si>
    <t xml:space="preserve">買掛金</t>
  </si>
  <si>
    <r>
      <rPr>
        <sz val="10"/>
        <rFont val="Noto Sans CJK SC"/>
        <family val="2"/>
        <charset val="1"/>
      </rPr>
      <t xml:space="preserve">親会社の製造子会社向け </t>
    </r>
    <r>
      <rPr>
        <sz val="10"/>
        <rFont val="Meiryo"/>
        <family val="0"/>
        <charset val="1"/>
      </rPr>
      <t xml:space="preserve">515,000</t>
    </r>
    <r>
      <rPr>
        <sz val="10"/>
        <rFont val="Noto Sans CJK SC"/>
        <family val="2"/>
        <charset val="1"/>
      </rPr>
      <t xml:space="preserve">（未達の</t>
    </r>
    <r>
      <rPr>
        <sz val="10"/>
        <rFont val="Meiryo"/>
        <family val="0"/>
        <charset val="1"/>
      </rPr>
      <t xml:space="preserve">3,000</t>
    </r>
    <r>
      <rPr>
        <sz val="10"/>
        <rFont val="Noto Sans CJK SC"/>
        <family val="2"/>
        <charset val="1"/>
      </rPr>
      <t xml:space="preserve">は消去・修正の列で補足）。海外販売子会社の親会社向け </t>
    </r>
    <r>
      <rPr>
        <sz val="10"/>
        <rFont val="Meiryo"/>
        <family val="0"/>
        <charset val="1"/>
      </rPr>
      <t xml:space="preserve">44,400</t>
    </r>
    <r>
      <rPr>
        <sz val="10"/>
        <rFont val="Noto Sans CJK SC"/>
        <family val="2"/>
        <charset val="1"/>
      </rPr>
      <t xml:space="preserve">＋船便の未着 </t>
    </r>
    <r>
      <rPr>
        <sz val="10"/>
        <rFont val="Meiryo"/>
        <family val="0"/>
        <charset val="1"/>
      </rPr>
      <t xml:space="preserve">860</t>
    </r>
    <r>
      <rPr>
        <sz val="10"/>
        <rFont val="Noto Sans CJK SC"/>
        <family val="2"/>
        <charset val="1"/>
      </rPr>
      <t xml:space="preserve">（調の列）</t>
    </r>
  </si>
  <si>
    <t xml:space="preserve">資本金</t>
  </si>
  <si>
    <t xml:space="preserve">利益剰余金（期首の修正）</t>
  </si>
  <si>
    <r>
      <rPr>
        <sz val="10"/>
        <rFont val="Noto Sans CJK SC"/>
        <family val="2"/>
        <charset val="1"/>
      </rPr>
      <t xml:space="preserve">前期末の未実現利益の引継ぎ（開始仕訳。製造 </t>
    </r>
    <r>
      <rPr>
        <sz val="10"/>
        <rFont val="Meiryo"/>
        <family val="0"/>
        <charset val="1"/>
      </rPr>
      <t xml:space="preserve">48,312</t>
    </r>
    <r>
      <rPr>
        <sz val="10"/>
        <rFont val="Noto Sans CJK SC"/>
        <family val="2"/>
        <charset val="1"/>
      </rPr>
      <t xml:space="preserve">＋海外 </t>
    </r>
    <r>
      <rPr>
        <sz val="10"/>
        <rFont val="Meiryo"/>
        <family val="0"/>
        <charset val="1"/>
      </rPr>
      <t xml:space="preserve">14,000</t>
    </r>
    <r>
      <rPr>
        <sz val="10"/>
        <rFont val="Noto Sans CJK SC"/>
        <family val="2"/>
        <charset val="1"/>
      </rPr>
      <t xml:space="preserve">）</t>
    </r>
  </si>
  <si>
    <t xml:space="preserve">売上総利益</t>
  </si>
  <si>
    <t xml:space="preserve">営業利益</t>
  </si>
  <si>
    <r>
      <rPr>
        <b val="true"/>
        <sz val="10"/>
        <rFont val="Noto Sans CJK SC"/>
        <family val="2"/>
        <charset val="1"/>
      </rPr>
      <t xml:space="preserve">（参考）</t>
    </r>
    <r>
      <rPr>
        <b val="true"/>
        <sz val="10"/>
        <rFont val="Meiryo"/>
        <family val="0"/>
        <charset val="1"/>
      </rPr>
      <t xml:space="preserve">EC</t>
    </r>
    <r>
      <rPr>
        <b val="true"/>
        <sz val="10"/>
        <rFont val="Noto Sans CJK SC"/>
        <family val="2"/>
        <charset val="1"/>
      </rPr>
      <t xml:space="preserve">・物流子会社の実地棚卸</t>
    </r>
  </si>
  <si>
    <t xml:space="preserve">（参考）帳簿との差</t>
  </si>
  <si>
    <t xml:space="preserve">原因（数え方の違い・返品の流れ）を調査中。子会社が原因を確かめ、子会社の決算として処理する</t>
  </si>
  <si>
    <r>
      <rPr>
        <sz val="10"/>
        <rFont val="Noto Sans CJK SC"/>
        <family val="2"/>
        <charset val="1"/>
      </rPr>
      <t xml:space="preserve">注：主な科目だけの抜粋のため、貸借は一致しません。消去・修正と調は右の</t>
    </r>
    <r>
      <rPr>
        <sz val="10"/>
        <rFont val="Meiryo"/>
        <family val="0"/>
        <charset val="1"/>
      </rPr>
      <t xml:space="preserve">2</t>
    </r>
    <r>
      <rPr>
        <sz val="10"/>
        <rFont val="Noto Sans CJK SC"/>
        <family val="2"/>
        <charset val="1"/>
      </rPr>
      <t xml:space="preserve">シートから数式で集計しています。</t>
    </r>
  </si>
  <si>
    <r>
      <rPr>
        <sz val="10"/>
        <rFont val="Noto Sans CJK SC"/>
        <family val="2"/>
        <charset val="1"/>
      </rPr>
      <t xml:space="preserve">注：連結の数字は</t>
    </r>
    <r>
      <rPr>
        <sz val="10"/>
        <rFont val="Meiryo"/>
        <family val="0"/>
        <charset val="1"/>
      </rPr>
      <t xml:space="preserve">10</t>
    </r>
    <r>
      <rPr>
        <sz val="10"/>
        <rFont val="Noto Sans CJK SC"/>
        <family val="2"/>
        <charset val="1"/>
      </rPr>
      <t xml:space="preserve">月</t>
    </r>
    <r>
      <rPr>
        <sz val="10"/>
        <rFont val="Meiryo"/>
        <family val="0"/>
        <charset val="1"/>
      </rPr>
      <t xml:space="preserve">20</t>
    </r>
    <r>
      <rPr>
        <sz val="10"/>
        <rFont val="Noto Sans CJK SC"/>
        <family val="2"/>
        <charset val="1"/>
      </rPr>
      <t xml:space="preserve">日夜時点の暫定値です（製造の修正は再送前の仮反映、調の列</t>
    </r>
    <r>
      <rPr>
        <sz val="10"/>
        <rFont val="Meiryo"/>
        <family val="0"/>
        <charset val="1"/>
      </rPr>
      <t xml:space="preserve">20</t>
    </r>
    <r>
      <rPr>
        <sz val="10"/>
        <rFont val="Noto Sans CJK SC"/>
        <family val="2"/>
        <charset val="1"/>
      </rPr>
      <t xml:space="preserve">行目 </t>
    </r>
    <r>
      <rPr>
        <sz val="10"/>
        <rFont val="Meiryo"/>
        <family val="0"/>
        <charset val="1"/>
      </rPr>
      <t xml:space="preserve">850 </t>
    </r>
    <r>
      <rPr>
        <sz val="10"/>
        <rFont val="Noto Sans CJK SC"/>
        <family val="2"/>
        <charset val="1"/>
      </rPr>
      <t xml:space="preserve">は未検証、</t>
    </r>
    <r>
      <rPr>
        <sz val="10"/>
        <rFont val="Meiryo"/>
        <family val="0"/>
        <charset val="1"/>
      </rPr>
      <t xml:space="preserve">2</t>
    </r>
    <r>
      <rPr>
        <sz val="10"/>
        <rFont val="Noto Sans CJK SC"/>
        <family val="2"/>
        <charset val="1"/>
      </rPr>
      <t xml:space="preserve">行目 </t>
    </r>
    <r>
      <rPr>
        <sz val="10"/>
        <rFont val="Meiryo"/>
        <family val="0"/>
        <charset val="1"/>
      </rPr>
      <t xml:space="preserve">620</t>
    </r>
    <r>
      <rPr>
        <sz val="10"/>
        <rFont val="Noto Sans CJK SC"/>
        <family val="2"/>
        <charset val="1"/>
      </rPr>
      <t xml:space="preserve">〈海外販売子会社との内部取引の換算差〉は原因と損益の区分が未確定）。</t>
    </r>
  </si>
  <si>
    <t xml:space="preserve">前提（架空）</t>
  </si>
  <si>
    <t xml:space="preserve">製造子会社の売上総利益率</t>
  </si>
  <si>
    <r>
      <rPr>
        <sz val="10"/>
        <rFont val="Noto Sans CJK SC"/>
        <family val="2"/>
        <charset val="1"/>
      </rPr>
      <t xml:space="preserve">親会社の</t>
    </r>
    <r>
      <rPr>
        <sz val="10"/>
        <rFont val="Meiryo"/>
        <family val="0"/>
        <charset val="1"/>
      </rPr>
      <t xml:space="preserve">9</t>
    </r>
    <r>
      <rPr>
        <sz val="10"/>
        <rFont val="Noto Sans CJK SC"/>
        <family val="2"/>
        <charset val="1"/>
      </rPr>
      <t xml:space="preserve">月末在庫のうち製造子会社から仕入れた分（検収済み）</t>
    </r>
  </si>
  <si>
    <r>
      <rPr>
        <sz val="10"/>
        <rFont val="Noto Sans CJK SC"/>
        <family val="2"/>
        <charset val="1"/>
      </rPr>
      <t xml:space="preserve">未達（</t>
    </r>
    <r>
      <rPr>
        <sz val="10"/>
        <rFont val="Meiryo"/>
        <family val="0"/>
        <charset val="1"/>
      </rPr>
      <t xml:space="preserve">9/30</t>
    </r>
    <r>
      <rPr>
        <sz val="10"/>
        <rFont val="Noto Sans CJK SC"/>
        <family val="2"/>
        <charset val="1"/>
      </rPr>
      <t xml:space="preserve">出荷・</t>
    </r>
    <r>
      <rPr>
        <sz val="10"/>
        <rFont val="Meiryo"/>
        <family val="0"/>
        <charset val="1"/>
      </rPr>
      <t xml:space="preserve">10/1</t>
    </r>
    <r>
      <rPr>
        <sz val="10"/>
        <rFont val="Noto Sans CJK SC"/>
        <family val="2"/>
        <charset val="1"/>
      </rPr>
      <t xml:space="preserve">検収）</t>
    </r>
  </si>
  <si>
    <r>
      <rPr>
        <sz val="10"/>
        <rFont val="Noto Sans CJK SC"/>
        <family val="2"/>
        <charset val="1"/>
      </rPr>
      <t xml:space="preserve">前期末（</t>
    </r>
    <r>
      <rPr>
        <sz val="10"/>
        <rFont val="Meiryo"/>
        <family val="0"/>
        <charset val="1"/>
      </rPr>
      <t xml:space="preserve">3</t>
    </r>
    <r>
      <rPr>
        <sz val="10"/>
        <rFont val="Noto Sans CJK SC"/>
        <family val="2"/>
        <charset val="1"/>
      </rPr>
      <t xml:space="preserve">月末）の同じ在庫（前期末の未達 </t>
    </r>
    <r>
      <rPr>
        <sz val="10"/>
        <rFont val="Meiryo"/>
        <family val="0"/>
        <charset val="1"/>
      </rPr>
      <t xml:space="preserve">2,600 </t>
    </r>
    <r>
      <rPr>
        <sz val="10"/>
        <rFont val="Noto Sans CJK SC"/>
        <family val="2"/>
        <charset val="1"/>
      </rPr>
      <t xml:space="preserve">を含む）</t>
    </r>
  </si>
  <si>
    <t xml:space="preserve">未実現利益（期首）</t>
  </si>
  <si>
    <t xml:space="preserve">未実現利益（期末）</t>
  </si>
  <si>
    <t xml:space="preserve">No</t>
  </si>
  <si>
    <t xml:space="preserve">内容</t>
  </si>
  <si>
    <t xml:space="preserve">根拠</t>
  </si>
  <si>
    <t xml:space="preserve">増減（残高を増やす＝＋）</t>
  </si>
  <si>
    <t xml:space="preserve">E1</t>
  </si>
  <si>
    <r>
      <rPr>
        <sz val="10"/>
        <rFont val="Noto Sans CJK SC"/>
        <family val="2"/>
        <charset val="1"/>
      </rPr>
      <t xml:space="preserve">投資と資本の消去（子会社</t>
    </r>
    <r>
      <rPr>
        <sz val="10"/>
        <rFont val="Meiryo"/>
        <family val="0"/>
        <charset val="1"/>
      </rPr>
      <t xml:space="preserve">3</t>
    </r>
    <r>
      <rPr>
        <sz val="10"/>
        <rFont val="Noto Sans CJK SC"/>
        <family val="2"/>
        <charset val="1"/>
      </rPr>
      <t xml:space="preserve">社・</t>
    </r>
    <r>
      <rPr>
        <sz val="10"/>
        <rFont val="Meiryo"/>
        <family val="0"/>
        <charset val="1"/>
      </rPr>
      <t xml:space="preserve">100%</t>
    </r>
    <r>
      <rPr>
        <sz val="10"/>
        <rFont val="Noto Sans CJK SC"/>
        <family val="2"/>
        <charset val="1"/>
      </rPr>
      <t xml:space="preserve">所有）</t>
    </r>
  </si>
  <si>
    <t xml:space="preserve">子会社の資本金と親会社の投資を相殺</t>
  </si>
  <si>
    <t xml:space="preserve">E2</t>
  </si>
  <si>
    <r>
      <rPr>
        <sz val="10"/>
        <rFont val="Noto Sans CJK SC"/>
        <family val="2"/>
        <charset val="1"/>
      </rPr>
      <t xml:space="preserve">未達取引の補足（</t>
    </r>
    <r>
      <rPr>
        <sz val="10"/>
        <rFont val="Meiryo"/>
        <family val="0"/>
        <charset val="1"/>
      </rPr>
      <t xml:space="preserve">9/30</t>
    </r>
    <r>
      <rPr>
        <sz val="10"/>
        <rFont val="Noto Sans CJK SC"/>
        <family val="2"/>
        <charset val="1"/>
      </rPr>
      <t xml:space="preserve">出荷・</t>
    </r>
    <r>
      <rPr>
        <sz val="10"/>
        <rFont val="Meiryo"/>
        <family val="0"/>
        <charset val="1"/>
      </rPr>
      <t xml:space="preserve">10/1</t>
    </r>
    <r>
      <rPr>
        <sz val="10"/>
        <rFont val="Noto Sans CJK SC"/>
        <family val="2"/>
        <charset val="1"/>
      </rPr>
      <t xml:space="preserve">検収 </t>
    </r>
    <r>
      <rPr>
        <sz val="10"/>
        <rFont val="Meiryo"/>
        <family val="0"/>
        <charset val="1"/>
      </rPr>
      <t xml:space="preserve">2</t>
    </r>
    <r>
      <rPr>
        <sz val="10"/>
        <rFont val="Noto Sans CJK SC"/>
        <family val="2"/>
        <charset val="1"/>
      </rPr>
      <t xml:space="preserve">便）</t>
    </r>
  </si>
  <si>
    <r>
      <rPr>
        <sz val="10"/>
        <rFont val="Noto Sans CJK SC"/>
        <family val="2"/>
        <charset val="1"/>
      </rPr>
      <t xml:space="preserve">契約上の引渡しは親会社の検収時。製造子会社は国内出荷の売上を出荷時に計上する方針（出荷から検収まで通常の配送期間）、親会社は検収時に仕入。連結上で親会社の仕入と買掛金を補い、期末の在庫に含める（売上原価への影響は差し引き</t>
    </r>
    <r>
      <rPr>
        <sz val="10"/>
        <rFont val="Meiryo"/>
        <family val="0"/>
        <charset val="1"/>
      </rPr>
      <t xml:space="preserve">0</t>
    </r>
    <r>
      <rPr>
        <sz val="10"/>
        <rFont val="Noto Sans CJK SC"/>
        <family val="2"/>
        <charset val="1"/>
      </rPr>
      <t xml:space="preserve">）</t>
    </r>
  </si>
  <si>
    <t xml:space="preserve">E3</t>
  </si>
  <si>
    <t xml:space="preserve">内部取引の消去（製造子会社→親会社）</t>
  </si>
  <si>
    <r>
      <rPr>
        <sz val="10"/>
        <rFont val="Noto Sans CJK SC"/>
        <family val="2"/>
        <charset val="1"/>
      </rPr>
      <t xml:space="preserve">修正後の製造子会社の売上 </t>
    </r>
    <r>
      <rPr>
        <sz val="10"/>
        <rFont val="Meiryo"/>
        <family val="0"/>
        <charset val="1"/>
      </rPr>
      <t xml:space="preserve">3,016,000 </t>
    </r>
    <r>
      <rPr>
        <sz val="10"/>
        <rFont val="Noto Sans CJK SC"/>
        <family val="2"/>
        <charset val="1"/>
      </rPr>
      <t xml:space="preserve">と、未達補足後の親会社の仕入</t>
    </r>
  </si>
  <si>
    <t xml:space="preserve">E4</t>
  </si>
  <si>
    <t xml:space="preserve">債権債務の消去</t>
  </si>
  <si>
    <r>
      <rPr>
        <sz val="10"/>
        <rFont val="Noto Sans CJK SC"/>
        <family val="2"/>
        <charset val="1"/>
      </rPr>
      <t xml:space="preserve">修正後の製造子会社の売掛金 </t>
    </r>
    <r>
      <rPr>
        <sz val="10"/>
        <rFont val="Meiryo"/>
        <family val="0"/>
        <charset val="1"/>
      </rPr>
      <t xml:space="preserve">518,000 </t>
    </r>
    <r>
      <rPr>
        <sz val="10"/>
        <rFont val="Noto Sans CJK SC"/>
        <family val="2"/>
        <charset val="1"/>
      </rPr>
      <t xml:space="preserve">と、未達補足後の親会社の買掛金</t>
    </r>
  </si>
  <si>
    <t xml:space="preserve">E5</t>
  </si>
  <si>
    <t xml:space="preserve">未実現利益（期首の引継ぎと実現）</t>
  </si>
  <si>
    <r>
      <rPr>
        <sz val="10"/>
        <rFont val="Noto Sans CJK SC"/>
        <family val="2"/>
        <charset val="1"/>
      </rPr>
      <t xml:space="preserve">前期末の在庫 </t>
    </r>
    <r>
      <rPr>
        <sz val="10"/>
        <rFont val="Meiryo"/>
        <family val="0"/>
        <charset val="1"/>
      </rPr>
      <t xml:space="preserve">402,600×12%</t>
    </r>
    <r>
      <rPr>
        <sz val="10"/>
        <rFont val="Noto Sans CJK SC"/>
        <family val="2"/>
        <charset val="1"/>
      </rPr>
      <t xml:space="preserve">。期首に引き継ぎ、当期の販売で実現。前期末の対象在庫は、</t>
    </r>
    <r>
      <rPr>
        <sz val="10"/>
        <rFont val="Meiryo"/>
        <family val="0"/>
        <charset val="1"/>
      </rPr>
      <t xml:space="preserve">9</t>
    </r>
    <r>
      <rPr>
        <sz val="10"/>
        <rFont val="Noto Sans CJK SC"/>
        <family val="2"/>
        <charset val="1"/>
      </rPr>
      <t xml:space="preserve">月末までにすべてグループ外へ販売済みであることを確認（だから全額を実現）</t>
    </r>
  </si>
  <si>
    <t xml:space="preserve">E6</t>
  </si>
  <si>
    <r>
      <rPr>
        <sz val="10"/>
        <rFont val="Meiryo"/>
        <family val="0"/>
        <charset val="1"/>
      </rPr>
      <t xml:space="preserve">9</t>
    </r>
    <r>
      <rPr>
        <sz val="10"/>
        <rFont val="Noto Sans CJK SC"/>
        <family val="2"/>
        <charset val="1"/>
      </rPr>
      <t xml:space="preserve">月末の在庫（検収済み </t>
    </r>
    <r>
      <rPr>
        <sz val="10"/>
        <rFont val="Meiryo"/>
        <family val="0"/>
        <charset val="1"/>
      </rPr>
      <t xml:space="preserve">420,000</t>
    </r>
    <r>
      <rPr>
        <sz val="10"/>
        <rFont val="Noto Sans CJK SC"/>
        <family val="2"/>
        <charset val="1"/>
      </rPr>
      <t xml:space="preserve">＋未達 </t>
    </r>
    <r>
      <rPr>
        <sz val="10"/>
        <rFont val="Meiryo"/>
        <family val="0"/>
        <charset val="1"/>
      </rPr>
      <t xml:space="preserve">3,000</t>
    </r>
    <r>
      <rPr>
        <sz val="10"/>
        <rFont val="Noto Sans CJK SC"/>
        <family val="2"/>
        <charset val="1"/>
      </rPr>
      <t xml:space="preserve">）</t>
    </r>
    <r>
      <rPr>
        <sz val="10"/>
        <rFont val="Meiryo"/>
        <family val="0"/>
        <charset val="1"/>
      </rPr>
      <t xml:space="preserve">×12%</t>
    </r>
  </si>
  <si>
    <t xml:space="preserve">E7</t>
  </si>
  <si>
    <t xml:space="preserve">内部取引の消去（親会社→海外販売子会社・ドル建ての輸出）</t>
  </si>
  <si>
    <r>
      <rPr>
        <sz val="10"/>
        <rFont val="Noto Sans CJK SC"/>
        <family val="2"/>
        <charset val="1"/>
      </rPr>
      <t xml:space="preserve">親会社の輸出売上 </t>
    </r>
    <r>
      <rPr>
        <sz val="10"/>
        <rFont val="Meiryo"/>
        <family val="0"/>
        <charset val="1"/>
      </rPr>
      <t xml:space="preserve">186,000</t>
    </r>
    <r>
      <rPr>
        <sz val="10"/>
        <rFont val="Noto Sans CJK SC"/>
        <family val="2"/>
        <charset val="1"/>
      </rPr>
      <t xml:space="preserve">（出荷時の社内レート）と、子会社の仕入 </t>
    </r>
    <r>
      <rPr>
        <sz val="10"/>
        <rFont val="Meiryo"/>
        <family val="0"/>
        <charset val="1"/>
      </rPr>
      <t xml:space="preserve">USD 1,240</t>
    </r>
    <r>
      <rPr>
        <sz val="10"/>
        <rFont val="Noto Sans CJK SC"/>
        <family val="2"/>
        <charset val="1"/>
      </rPr>
      <t xml:space="preserve">千を期中平均レートで換算した </t>
    </r>
    <r>
      <rPr>
        <sz val="10"/>
        <rFont val="Meiryo"/>
        <family val="0"/>
        <charset val="1"/>
      </rPr>
      <t xml:space="preserve">185,380</t>
    </r>
    <r>
      <rPr>
        <sz val="10"/>
        <rFont val="Noto Sans CJK SC"/>
        <family val="2"/>
        <charset val="1"/>
      </rPr>
      <t xml:space="preserve">。差 </t>
    </r>
    <r>
      <rPr>
        <sz val="10"/>
        <rFont val="Meiryo"/>
        <family val="0"/>
        <charset val="1"/>
      </rPr>
      <t xml:space="preserve">620 </t>
    </r>
    <r>
      <rPr>
        <sz val="10"/>
        <rFont val="Noto Sans CJK SC"/>
        <family val="2"/>
        <charset val="1"/>
      </rPr>
      <t xml:space="preserve">は「調」の列</t>
    </r>
    <r>
      <rPr>
        <sz val="10"/>
        <rFont val="Meiryo"/>
        <family val="0"/>
        <charset val="1"/>
      </rPr>
      <t xml:space="preserve">2</t>
    </r>
    <r>
      <rPr>
        <sz val="10"/>
        <rFont val="Noto Sans CJK SC"/>
        <family val="2"/>
        <charset val="1"/>
      </rPr>
      <t xml:space="preserve">行目で部長が売上原価として合わせている（原因と損益の区分は未確定）</t>
    </r>
  </si>
  <si>
    <t xml:space="preserve">E8</t>
  </si>
  <si>
    <t xml:space="preserve">債権債務の消去（親会社⇔海外販売子会社）</t>
  </si>
  <si>
    <r>
      <rPr>
        <sz val="10"/>
        <rFont val="Noto Sans CJK SC"/>
        <family val="2"/>
        <charset val="1"/>
      </rPr>
      <t xml:space="preserve">親会社の売掛金 </t>
    </r>
    <r>
      <rPr>
        <sz val="10"/>
        <rFont val="Meiryo"/>
        <family val="0"/>
        <charset val="1"/>
      </rPr>
      <t xml:space="preserve">USD 305.8</t>
    </r>
    <r>
      <rPr>
        <sz val="10"/>
        <rFont val="Noto Sans CJK SC"/>
        <family val="2"/>
        <charset val="1"/>
      </rPr>
      <t xml:space="preserve">千（決算日レート）</t>
    </r>
    <r>
      <rPr>
        <sz val="10"/>
        <rFont val="Meiryo"/>
        <family val="0"/>
        <charset val="1"/>
      </rPr>
      <t xml:space="preserve">45,260 </t>
    </r>
    <r>
      <rPr>
        <sz val="10"/>
        <rFont val="Noto Sans CJK SC"/>
        <family val="2"/>
        <charset val="1"/>
      </rPr>
      <t xml:space="preserve">と、子会社の買掛金 </t>
    </r>
    <r>
      <rPr>
        <sz val="10"/>
        <rFont val="Meiryo"/>
        <family val="0"/>
        <charset val="1"/>
      </rPr>
      <t xml:space="preserve">44,400</t>
    </r>
    <r>
      <rPr>
        <sz val="10"/>
        <rFont val="Noto Sans CJK SC"/>
        <family val="2"/>
        <charset val="1"/>
      </rPr>
      <t xml:space="preserve">＋船便の未着 </t>
    </r>
    <r>
      <rPr>
        <sz val="10"/>
        <rFont val="Meiryo"/>
        <family val="0"/>
        <charset val="1"/>
      </rPr>
      <t xml:space="preserve">860</t>
    </r>
    <r>
      <rPr>
        <sz val="10"/>
        <rFont val="Noto Sans CJK SC"/>
        <family val="2"/>
        <charset val="1"/>
      </rPr>
      <t xml:space="preserve">（「調」の列</t>
    </r>
    <r>
      <rPr>
        <sz val="10"/>
        <rFont val="Meiryo"/>
        <family val="0"/>
        <charset val="1"/>
      </rPr>
      <t xml:space="preserve">5</t>
    </r>
    <r>
      <rPr>
        <sz val="10"/>
        <rFont val="Noto Sans CJK SC"/>
        <family val="2"/>
        <charset val="1"/>
      </rPr>
      <t xml:space="preserve">行目）。未着の</t>
    </r>
    <r>
      <rPr>
        <sz val="10"/>
        <rFont val="Meiryo"/>
        <family val="0"/>
        <charset val="1"/>
      </rPr>
      <t xml:space="preserve">860</t>
    </r>
    <r>
      <rPr>
        <sz val="10"/>
        <rFont val="Noto Sans CJK SC"/>
        <family val="2"/>
        <charset val="1"/>
      </rPr>
      <t xml:space="preserve">は、契約上、船積み時に商品の支配が海外販売子会社へ移るため、本来は子会社の</t>
    </r>
    <r>
      <rPr>
        <sz val="10"/>
        <rFont val="Meiryo"/>
        <family val="0"/>
        <charset val="1"/>
      </rPr>
      <t xml:space="preserve">9</t>
    </r>
    <r>
      <rPr>
        <sz val="10"/>
        <rFont val="Noto Sans CJK SC"/>
        <family val="2"/>
        <charset val="1"/>
      </rPr>
      <t xml:space="preserve">月末パッケージに未着品と買掛金として計上が必要なもの。今回は親会社の連結作業側で暫定的に補正し、子会社への修正依頼と未着品の計上ルールの整備を予定</t>
    </r>
  </si>
  <si>
    <t xml:space="preserve">E9</t>
  </si>
  <si>
    <t xml:space="preserve">未実現利益（海外・期首の引継ぎと実現）</t>
  </si>
  <si>
    <r>
      <rPr>
        <sz val="10"/>
        <rFont val="Noto Sans CJK SC"/>
        <family val="2"/>
        <charset val="1"/>
      </rPr>
      <t xml:space="preserve">前期末の子会社の在庫のうち親会社から仕入れた分 </t>
    </r>
    <r>
      <rPr>
        <sz val="10"/>
        <rFont val="Meiryo"/>
        <family val="0"/>
        <charset val="1"/>
      </rPr>
      <t xml:space="preserve">70,000</t>
    </r>
    <r>
      <rPr>
        <sz val="10"/>
        <rFont val="Noto Sans CJK SC"/>
        <family val="2"/>
        <charset val="1"/>
      </rPr>
      <t xml:space="preserve">（親会社の販売価格）</t>
    </r>
    <r>
      <rPr>
        <sz val="10"/>
        <rFont val="Meiryo"/>
        <family val="0"/>
        <charset val="1"/>
      </rPr>
      <t xml:space="preserve">×20%</t>
    </r>
    <r>
      <rPr>
        <sz val="10"/>
        <rFont val="Noto Sans CJK SC"/>
        <family val="2"/>
        <charset val="1"/>
      </rPr>
      <t xml:space="preserve">。</t>
    </r>
    <r>
      <rPr>
        <sz val="10"/>
        <rFont val="Meiryo"/>
        <family val="0"/>
        <charset val="1"/>
      </rPr>
      <t xml:space="preserve">9</t>
    </r>
    <r>
      <rPr>
        <sz val="10"/>
        <rFont val="Noto Sans CJK SC"/>
        <family val="2"/>
        <charset val="1"/>
      </rPr>
      <t xml:space="preserve">月末までにすべてグループ外へ販売済み</t>
    </r>
  </si>
  <si>
    <t xml:space="preserve">E10</t>
  </si>
  <si>
    <t xml:space="preserve">未実現利益（海外・期末）</t>
  </si>
  <si>
    <r>
      <rPr>
        <sz val="10"/>
        <rFont val="Meiryo"/>
        <family val="0"/>
        <charset val="1"/>
      </rPr>
      <t xml:space="preserve">9</t>
    </r>
    <r>
      <rPr>
        <sz val="10"/>
        <rFont val="Noto Sans CJK SC"/>
        <family val="2"/>
        <charset val="1"/>
      </rPr>
      <t xml:space="preserve">月末の子会社の在庫のうち親会社から仕入れた分 </t>
    </r>
    <r>
      <rPr>
        <sz val="10"/>
        <rFont val="Meiryo"/>
        <family val="0"/>
        <charset val="1"/>
      </rPr>
      <t xml:space="preserve">75,000</t>
    </r>
    <r>
      <rPr>
        <sz val="10"/>
        <rFont val="Noto Sans CJK SC"/>
        <family val="2"/>
        <charset val="1"/>
      </rPr>
      <t xml:space="preserve">＋船便の未着 </t>
    </r>
    <r>
      <rPr>
        <sz val="10"/>
        <rFont val="Meiryo"/>
        <family val="0"/>
        <charset val="1"/>
      </rPr>
      <t xml:space="preserve">860</t>
    </r>
    <r>
      <rPr>
        <sz val="10"/>
        <rFont val="Noto Sans CJK SC"/>
        <family val="2"/>
        <charset val="1"/>
      </rPr>
      <t xml:space="preserve">（親会社の販売価格）</t>
    </r>
    <r>
      <rPr>
        <sz val="10"/>
        <rFont val="Meiryo"/>
        <family val="0"/>
        <charset val="1"/>
      </rPr>
      <t xml:space="preserve">×20%</t>
    </r>
  </si>
  <si>
    <r>
      <rPr>
        <b val="true"/>
        <sz val="10"/>
        <color rgb="FFFFFFFF"/>
        <rFont val="Noto Sans CJK SC"/>
        <family val="2"/>
        <charset val="1"/>
      </rPr>
      <t xml:space="preserve">区分（</t>
    </r>
    <r>
      <rPr>
        <b val="true"/>
        <sz val="10"/>
        <color rgb="FFFFFFFF"/>
        <rFont val="Meiryo"/>
        <family val="0"/>
        <charset val="1"/>
      </rPr>
      <t xml:space="preserve">10/20</t>
    </r>
    <r>
      <rPr>
        <b val="true"/>
        <sz val="10"/>
        <color rgb="FFFFFFFF"/>
        <rFont val="Noto Sans CJK SC"/>
        <family val="2"/>
        <charset val="1"/>
      </rPr>
      <t xml:space="preserve">）</t>
    </r>
  </si>
  <si>
    <r>
      <rPr>
        <b val="true"/>
        <sz val="10"/>
        <color rgb="FFFFFFFF"/>
        <rFont val="Noto Sans CJK SC"/>
        <family val="2"/>
        <charset val="1"/>
      </rPr>
      <t xml:space="preserve">科目</t>
    </r>
    <r>
      <rPr>
        <b val="true"/>
        <sz val="10"/>
        <color rgb="FFFFFFFF"/>
        <rFont val="Meiryo"/>
        <family val="0"/>
        <charset val="1"/>
      </rPr>
      <t xml:space="preserve">1</t>
    </r>
  </si>
  <si>
    <r>
      <rPr>
        <b val="true"/>
        <sz val="10"/>
        <color rgb="FFFFFFFF"/>
        <rFont val="Noto Sans CJK SC"/>
        <family val="2"/>
        <charset val="1"/>
      </rPr>
      <t xml:space="preserve">金額</t>
    </r>
    <r>
      <rPr>
        <b val="true"/>
        <sz val="10"/>
        <color rgb="FFFFFFFF"/>
        <rFont val="Meiryo"/>
        <family val="0"/>
        <charset val="1"/>
      </rPr>
      <t xml:space="preserve">1</t>
    </r>
  </si>
  <si>
    <r>
      <rPr>
        <b val="true"/>
        <sz val="10"/>
        <color rgb="FFFFFFFF"/>
        <rFont val="Noto Sans CJK SC"/>
        <family val="2"/>
        <charset val="1"/>
      </rPr>
      <t xml:space="preserve">科目</t>
    </r>
    <r>
      <rPr>
        <b val="true"/>
        <sz val="10"/>
        <color rgb="FFFFFFFF"/>
        <rFont val="Meiryo"/>
        <family val="0"/>
        <charset val="1"/>
      </rPr>
      <t xml:space="preserve">2</t>
    </r>
  </si>
  <si>
    <r>
      <rPr>
        <b val="true"/>
        <sz val="10"/>
        <color rgb="FFFFFFFF"/>
        <rFont val="Noto Sans CJK SC"/>
        <family val="2"/>
        <charset val="1"/>
      </rPr>
      <t xml:space="preserve">金額</t>
    </r>
    <r>
      <rPr>
        <b val="true"/>
        <sz val="10"/>
        <color rgb="FFFFFFFF"/>
        <rFont val="Meiryo"/>
        <family val="0"/>
        <charset val="1"/>
      </rPr>
      <t xml:space="preserve">2</t>
    </r>
  </si>
  <si>
    <r>
      <rPr>
        <b val="true"/>
        <sz val="10"/>
        <color rgb="FFFFFFFF"/>
        <rFont val="Meiryo"/>
        <family val="0"/>
        <charset val="1"/>
      </rPr>
      <t xml:space="preserve">10/19</t>
    </r>
    <r>
      <rPr>
        <b val="true"/>
        <sz val="10"/>
        <color rgb="FFFFFFFF"/>
        <rFont val="Noto Sans CJK SC"/>
        <family val="2"/>
        <charset val="1"/>
      </rPr>
      <t xml:space="preserve">の理由（部長記入）</t>
    </r>
  </si>
  <si>
    <r>
      <rPr>
        <b val="true"/>
        <sz val="10"/>
        <color rgb="FFFFFFFF"/>
        <rFont val="Meiryo"/>
        <family val="0"/>
        <charset val="1"/>
      </rPr>
      <t xml:space="preserve">10/19</t>
    </r>
    <r>
      <rPr>
        <b val="true"/>
        <sz val="10"/>
        <color rgb="FFFFFFFF"/>
        <rFont val="Noto Sans CJK SC"/>
        <family val="2"/>
        <charset val="1"/>
      </rPr>
      <t xml:space="preserve">の状態</t>
    </r>
  </si>
  <si>
    <r>
      <rPr>
        <b val="true"/>
        <sz val="10"/>
        <color rgb="FFFFFFFF"/>
        <rFont val="Meiryo"/>
        <family val="0"/>
        <charset val="1"/>
      </rPr>
      <t xml:space="preserve">10/20</t>
    </r>
    <r>
      <rPr>
        <b val="true"/>
        <sz val="10"/>
        <color rgb="FFFFFFFF"/>
        <rFont val="Noto Sans CJK SC"/>
        <family val="2"/>
        <charset val="1"/>
      </rPr>
      <t xml:space="preserve">の状態</t>
    </r>
  </si>
  <si>
    <r>
      <rPr>
        <b val="true"/>
        <sz val="10"/>
        <color rgb="FFFFFFFF"/>
        <rFont val="Meiryo"/>
        <family val="0"/>
        <charset val="1"/>
      </rPr>
      <t xml:space="preserve">10/20</t>
    </r>
    <r>
      <rPr>
        <b val="true"/>
        <sz val="10"/>
        <color rgb="FFFFFFFF"/>
        <rFont val="Noto Sans CJK SC"/>
        <family val="2"/>
        <charset val="1"/>
      </rPr>
      <t xml:space="preserve">の理由（元資料で確認後）</t>
    </r>
  </si>
  <si>
    <r>
      <rPr>
        <b val="true"/>
        <sz val="10"/>
        <color rgb="FFFFFFFF"/>
        <rFont val="Noto Sans CJK SC"/>
        <family val="2"/>
        <charset val="1"/>
      </rPr>
      <t xml:space="preserve">連結に含める（</t>
    </r>
    <r>
      <rPr>
        <b val="true"/>
        <sz val="10"/>
        <color rgb="FFFFFFFF"/>
        <rFont val="Meiryo"/>
        <family val="0"/>
        <charset val="1"/>
      </rPr>
      <t xml:space="preserve">1/0</t>
    </r>
    <r>
      <rPr>
        <b val="true"/>
        <sz val="10"/>
        <color rgb="FFFFFFFF"/>
        <rFont val="Noto Sans CJK SC"/>
        <family val="2"/>
        <charset val="1"/>
      </rPr>
      <t xml:space="preserve">）</t>
    </r>
  </si>
  <si>
    <t xml:space="preserve">期ずれ</t>
  </si>
  <si>
    <t xml:space="preserve">物流子会社 棚卸の締め日のずれ</t>
  </si>
  <si>
    <r>
      <rPr>
        <sz val="10"/>
        <rFont val="Noto Sans CJK SC"/>
        <family val="2"/>
        <charset val="1"/>
      </rPr>
      <t xml:space="preserve">親と</t>
    </r>
    <r>
      <rPr>
        <sz val="10"/>
        <rFont val="Meiryo"/>
        <family val="0"/>
        <charset val="1"/>
      </rPr>
      <t xml:space="preserve">1</t>
    </r>
    <r>
      <rPr>
        <sz val="10"/>
        <rFont val="Noto Sans CJK SC"/>
        <family val="2"/>
        <charset val="1"/>
      </rPr>
      <t xml:space="preserve">日ずれ（前期の金額 </t>
    </r>
    <r>
      <rPr>
        <sz val="10"/>
        <rFont val="Meiryo"/>
        <family val="0"/>
        <charset val="1"/>
      </rPr>
      <t xml:space="preserve">1,450 </t>
    </r>
    <r>
      <rPr>
        <sz val="10"/>
        <rFont val="Noto Sans CJK SC"/>
        <family val="2"/>
        <charset val="1"/>
      </rPr>
      <t xml:space="preserve">を仮置き）</t>
    </r>
  </si>
  <si>
    <t xml:space="preserve">仮置き</t>
  </si>
  <si>
    <t xml:space="preserve">確認済み</t>
  </si>
  <si>
    <r>
      <rPr>
        <sz val="10"/>
        <rFont val="Noto Sans CJK SC"/>
        <family val="2"/>
        <charset val="1"/>
      </rPr>
      <t xml:space="preserve">今期パッケージの締め日の数字 </t>
    </r>
    <r>
      <rPr>
        <sz val="10"/>
        <rFont val="Meiryo"/>
        <family val="0"/>
        <charset val="1"/>
      </rPr>
      <t xml:space="preserve">1,200 </t>
    </r>
    <r>
      <rPr>
        <sz val="10"/>
        <rFont val="Noto Sans CJK SC"/>
        <family val="2"/>
        <charset val="1"/>
      </rPr>
      <t xml:space="preserve">に置換</t>
    </r>
  </si>
  <si>
    <t xml:space="preserve">端数</t>
  </si>
  <si>
    <t xml:space="preserve">海外販売子会社 為替換算の端数</t>
  </si>
  <si>
    <t xml:space="preserve">換算レートの丸め</t>
  </si>
  <si>
    <t xml:space="preserve">記入</t>
  </si>
  <si>
    <t xml:space="preserve">未確定（換算資料と未照合）</t>
  </si>
  <si>
    <r>
      <rPr>
        <sz val="10"/>
        <rFont val="Noto Sans CJK SC"/>
        <family val="2"/>
        <charset val="1"/>
      </rPr>
      <t xml:space="preserve">海外販売子会社との内部取引の換算差 </t>
    </r>
    <r>
      <rPr>
        <sz val="10"/>
        <rFont val="Meiryo"/>
        <family val="0"/>
        <charset val="1"/>
      </rPr>
      <t xml:space="preserve">620</t>
    </r>
    <r>
      <rPr>
        <sz val="10"/>
        <rFont val="Noto Sans CJK SC"/>
        <family val="2"/>
        <charset val="1"/>
      </rPr>
      <t xml:space="preserve">。原因と損益の区分は未確定。これまで部長が「為替換算の端数」として売上原価で合わせてきた。換算資料と照合し、為替差損益への振替を含めて処理を確かめる（今週末）</t>
    </r>
  </si>
  <si>
    <t xml:space="preserve">過去の修正の名残</t>
  </si>
  <si>
    <r>
      <rPr>
        <sz val="10"/>
        <rFont val="Noto Sans CJK SC"/>
        <family val="2"/>
        <charset val="1"/>
      </rPr>
      <t xml:space="preserve">前期末（</t>
    </r>
    <r>
      <rPr>
        <sz val="10"/>
        <rFont val="Meiryo"/>
        <family val="0"/>
        <charset val="1"/>
      </rPr>
      <t xml:space="preserve">3</t>
    </r>
    <r>
      <rPr>
        <sz val="10"/>
        <rFont val="Noto Sans CJK SC"/>
        <family val="2"/>
        <charset val="1"/>
      </rPr>
      <t xml:space="preserve">月）の未達取引の補足</t>
    </r>
  </si>
  <si>
    <r>
      <rPr>
        <sz val="10"/>
        <rFont val="Meiryo"/>
        <family val="0"/>
        <charset val="1"/>
      </rPr>
      <t xml:space="preserve">9</t>
    </r>
    <r>
      <rPr>
        <sz val="10"/>
        <rFont val="Noto Sans CJK SC"/>
        <family val="2"/>
        <charset val="1"/>
      </rPr>
      <t xml:space="preserve">月末に同額が残存（戻し忘れの疑い）</t>
    </r>
  </si>
  <si>
    <t xml:space="preserve">要確認</t>
  </si>
  <si>
    <t xml:space="preserve">取消し</t>
  </si>
  <si>
    <r>
      <rPr>
        <sz val="10"/>
        <rFont val="Meiryo"/>
        <family val="0"/>
        <charset val="1"/>
      </rPr>
      <t xml:space="preserve">4</t>
    </r>
    <r>
      <rPr>
        <sz val="10"/>
        <rFont val="Noto Sans CJK SC"/>
        <family val="2"/>
        <charset val="1"/>
      </rPr>
      <t xml:space="preserve">月</t>
    </r>
    <r>
      <rPr>
        <sz val="10"/>
        <rFont val="Meiryo"/>
        <family val="0"/>
        <charset val="1"/>
      </rPr>
      <t xml:space="preserve">2</t>
    </r>
    <r>
      <rPr>
        <sz val="10"/>
        <rFont val="Noto Sans CJK SC"/>
        <family val="2"/>
        <charset val="1"/>
      </rPr>
      <t xml:space="preserve">日に親会社で検収・計上済み（仕入伝票）。今期は不要</t>
    </r>
  </si>
  <si>
    <r>
      <rPr>
        <sz val="10"/>
        <rFont val="Meiryo"/>
        <family val="0"/>
        <charset val="1"/>
      </rPr>
      <t xml:space="preserve">EC</t>
    </r>
    <r>
      <rPr>
        <sz val="10"/>
        <rFont val="Noto Sans CJK SC"/>
        <family val="2"/>
        <charset val="1"/>
      </rPr>
      <t xml:space="preserve">・物流子会社 運賃の計上月</t>
    </r>
  </si>
  <si>
    <t xml:space="preserve">請求書の到着が翌月</t>
  </si>
  <si>
    <t xml:space="preserve">海外販売子会社 船便の到着月</t>
  </si>
  <si>
    <t xml:space="preserve">船便の到着が翌月</t>
  </si>
  <si>
    <t xml:space="preserve">暫定補正（子会社へ修正依頼）</t>
  </si>
  <si>
    <r>
      <rPr>
        <sz val="10"/>
        <rFont val="Noto Sans CJK SC"/>
        <family val="2"/>
        <charset val="1"/>
      </rPr>
      <t xml:space="preserve">契約上、船積み時に商品の支配が海外販売子会社へ移るため、本来は子会社の</t>
    </r>
    <r>
      <rPr>
        <sz val="10"/>
        <rFont val="Meiryo"/>
        <family val="0"/>
        <charset val="1"/>
      </rPr>
      <t xml:space="preserve">9</t>
    </r>
    <r>
      <rPr>
        <sz val="10"/>
        <rFont val="Noto Sans CJK SC"/>
        <family val="2"/>
        <charset val="1"/>
      </rPr>
      <t xml:space="preserve">月末パッケージに未着品と買掛金の計上が必要。今回は連結作業側で暫定的に補正し、子会社への修正依頼と、次回以降の未着品の計上ルールの整備を予定</t>
    </r>
  </si>
  <si>
    <r>
      <rPr>
        <sz val="10"/>
        <rFont val="Meiryo"/>
        <family val="0"/>
        <charset val="1"/>
      </rPr>
      <t xml:space="preserve">EC</t>
    </r>
    <r>
      <rPr>
        <sz val="10"/>
        <rFont val="Noto Sans CJK SC"/>
        <family val="2"/>
        <charset val="1"/>
      </rPr>
      <t xml:space="preserve">・物流子会社 店舗返品の計上月</t>
    </r>
  </si>
  <si>
    <t xml:space="preserve">返品の検品が翌月</t>
  </si>
  <si>
    <t xml:space="preserve">製造子会社 加工賃の計上月</t>
  </si>
  <si>
    <t xml:space="preserve">外注先の締め日</t>
  </si>
  <si>
    <t xml:space="preserve">海外販売子会社 販売手数料の計上月</t>
  </si>
  <si>
    <t xml:space="preserve">代理店の報告が翌月</t>
  </si>
  <si>
    <t xml:space="preserve">記入（画面で）</t>
  </si>
  <si>
    <r>
      <rPr>
        <sz val="10"/>
        <rFont val="Meiryo"/>
        <family val="0"/>
        <charset val="1"/>
      </rPr>
      <t xml:space="preserve">EC</t>
    </r>
    <r>
      <rPr>
        <sz val="10"/>
        <rFont val="Noto Sans CJK SC"/>
        <family val="2"/>
        <charset val="1"/>
      </rPr>
      <t xml:space="preserve">・物流子会社 倉庫料の計上月</t>
    </r>
  </si>
  <si>
    <t xml:space="preserve">倉庫会社の締め日</t>
  </si>
  <si>
    <t xml:space="preserve">製造子会社 運賃の計上月</t>
  </si>
  <si>
    <t xml:space="preserve">運送会社の締め日</t>
  </si>
  <si>
    <t xml:space="preserve">海外販売子会社 換算の端数（買掛金）</t>
  </si>
  <si>
    <t xml:space="preserve">海外販売子会社 換算の端数（売掛金）</t>
  </si>
  <si>
    <t xml:space="preserve">海外販売子会社 換算の端数（棚卸資産）</t>
  </si>
  <si>
    <t xml:space="preserve">科目の読み替え</t>
  </si>
  <si>
    <t xml:space="preserve">海外販売子会社 前期に組み替えた科目</t>
  </si>
  <si>
    <t xml:space="preserve">為替の端数（部長の記憶）</t>
  </si>
  <si>
    <t xml:space="preserve">確認済み（理由を訂正）</t>
  </si>
  <si>
    <t xml:space="preserve">前期の決算で、海外販売子会社の物流費を販管費から売上原価へ組み替えた分（金額は一致）</t>
  </si>
  <si>
    <t xml:space="preserve">前期の賞与の科目修正</t>
  </si>
  <si>
    <t xml:space="preserve">前期の修正（今期も同じ扱い）</t>
  </si>
  <si>
    <t xml:space="preserve">元資料で今期も必要と確認</t>
  </si>
  <si>
    <t xml:space="preserve">前期の立替金の相手科目</t>
  </si>
  <si>
    <r>
      <rPr>
        <sz val="10"/>
        <rFont val="Meiryo"/>
        <family val="0"/>
        <charset val="1"/>
      </rPr>
      <t xml:space="preserve">EC</t>
    </r>
    <r>
      <rPr>
        <sz val="10"/>
        <rFont val="Noto Sans CJK SC"/>
        <family val="2"/>
        <charset val="1"/>
      </rPr>
      <t xml:space="preserve">・物流子会社 支払手数料→販管費</t>
    </r>
  </si>
  <si>
    <t xml:space="preserve">科目対応表を作れば不要</t>
  </si>
  <si>
    <t xml:space="preserve">製造子会社 外注加工費→売上原価</t>
  </si>
  <si>
    <t xml:space="preserve">海外販売子会社 輸入諸掛→棚卸資産</t>
  </si>
  <si>
    <t xml:space="preserve">（理由が出てこない行）</t>
  </si>
  <si>
    <t xml:space="preserve">──</t>
  </si>
  <si>
    <t xml:space="preserve">過年度から引き継がれている未検証の調整。いまは仮に連結へ反映しているが、妥当性は確認できていない。前々期の精算表と元資料までさかのぼり、中間連結の確定前に修正・取消しの要否を判断</t>
  </si>
  <si>
    <t xml:space="preserve">件数（連結に含める）</t>
  </si>
  <si>
    <r>
      <rPr>
        <sz val="10"/>
        <rFont val="Noto Sans CJK SC"/>
        <family val="2"/>
        <charset val="1"/>
      </rPr>
      <t xml:space="preserve">注：</t>
    </r>
    <r>
      <rPr>
        <sz val="10"/>
        <rFont val="Meiryo"/>
        <family val="0"/>
        <charset val="1"/>
      </rPr>
      <t xml:space="preserve">14</t>
    </r>
    <r>
      <rPr>
        <sz val="10"/>
        <rFont val="Noto Sans CJK SC"/>
        <family val="2"/>
        <charset val="1"/>
      </rPr>
      <t xml:space="preserve">行目は</t>
    </r>
    <r>
      <rPr>
        <sz val="10"/>
        <rFont val="Meiryo"/>
        <family val="0"/>
        <charset val="1"/>
      </rPr>
      <t xml:space="preserve">10</t>
    </r>
    <r>
      <rPr>
        <sz val="10"/>
        <rFont val="Noto Sans CJK SC"/>
        <family val="2"/>
        <charset val="1"/>
      </rPr>
      <t xml:space="preserve">月</t>
    </r>
    <r>
      <rPr>
        <sz val="10"/>
        <rFont val="Meiryo"/>
        <family val="0"/>
        <charset val="1"/>
      </rPr>
      <t xml:space="preserve">19</t>
    </r>
    <r>
      <rPr>
        <sz val="10"/>
        <rFont val="Noto Sans CJK SC"/>
        <family val="2"/>
        <charset val="1"/>
      </rPr>
      <t xml:space="preserve">日には「端数」と書いていた（部長の記憶）。</t>
    </r>
    <r>
      <rPr>
        <sz val="10"/>
        <rFont val="Meiryo"/>
        <family val="0"/>
        <charset val="1"/>
      </rPr>
      <t xml:space="preserve">10</t>
    </r>
    <r>
      <rPr>
        <sz val="10"/>
        <rFont val="Noto Sans CJK SC"/>
        <family val="2"/>
        <charset val="1"/>
      </rPr>
      <t xml:space="preserve">月</t>
    </r>
    <r>
      <rPr>
        <sz val="10"/>
        <rFont val="Meiryo"/>
        <family val="0"/>
        <charset val="1"/>
      </rPr>
      <t xml:space="preserve">20</t>
    </r>
    <r>
      <rPr>
        <sz val="10"/>
        <rFont val="Noto Sans CJK SC"/>
        <family val="2"/>
        <charset val="1"/>
      </rPr>
      <t xml:space="preserve">日に元資料で確認し、科目の読み替えに訂正。</t>
    </r>
    <r>
      <rPr>
        <sz val="10"/>
        <rFont val="Meiryo"/>
        <family val="0"/>
        <charset val="1"/>
      </rPr>
      <t xml:space="preserve">8</t>
    </r>
    <r>
      <rPr>
        <sz val="10"/>
        <rFont val="Noto Sans CJK SC"/>
        <family val="2"/>
        <charset val="1"/>
      </rPr>
      <t xml:space="preserve">〜</t>
    </r>
    <r>
      <rPr>
        <sz val="10"/>
        <rFont val="Meiryo"/>
        <family val="0"/>
        <charset val="1"/>
      </rPr>
      <t xml:space="preserve">10</t>
    </r>
    <r>
      <rPr>
        <sz val="10"/>
        <rFont val="Noto Sans CJK SC"/>
        <family val="2"/>
        <charset val="1"/>
      </rPr>
      <t xml:space="preserve">・</t>
    </r>
    <r>
      <rPr>
        <sz val="10"/>
        <rFont val="Meiryo"/>
        <family val="0"/>
        <charset val="1"/>
      </rPr>
      <t xml:space="preserve">14</t>
    </r>
    <r>
      <rPr>
        <sz val="10"/>
        <rFont val="Noto Sans CJK SC"/>
        <family val="2"/>
        <charset val="1"/>
      </rPr>
      <t xml:space="preserve">〜</t>
    </r>
    <r>
      <rPr>
        <sz val="10"/>
        <rFont val="Meiryo"/>
        <family val="0"/>
        <charset val="1"/>
      </rPr>
      <t xml:space="preserve">16</t>
    </r>
    <r>
      <rPr>
        <sz val="10"/>
        <rFont val="Noto Sans CJK SC"/>
        <family val="2"/>
        <charset val="1"/>
      </rPr>
      <t xml:space="preserve">行目は</t>
    </r>
    <r>
      <rPr>
        <sz val="10"/>
        <rFont val="Meiryo"/>
        <family val="0"/>
        <charset val="1"/>
      </rPr>
      <t xml:space="preserve">10</t>
    </r>
    <r>
      <rPr>
        <sz val="10"/>
        <rFont val="Noto Sans CJK SC"/>
        <family val="2"/>
        <charset val="1"/>
      </rPr>
      <t xml:space="preserve">月</t>
    </r>
    <r>
      <rPr>
        <sz val="10"/>
        <rFont val="Meiryo"/>
        <family val="0"/>
        <charset val="1"/>
      </rPr>
      <t xml:space="preserve">19</t>
    </r>
    <r>
      <rPr>
        <sz val="10"/>
        <rFont val="Noto Sans CJK SC"/>
        <family val="2"/>
        <charset val="1"/>
      </rPr>
      <t xml:space="preserve">日に画面を見て思い出した</t>
    </r>
    <r>
      <rPr>
        <sz val="10"/>
        <rFont val="Meiryo"/>
        <family val="0"/>
        <charset val="1"/>
      </rPr>
      <t xml:space="preserve">6</t>
    </r>
    <r>
      <rPr>
        <sz val="10"/>
        <rFont val="Noto Sans CJK SC"/>
        <family val="2"/>
        <charset val="1"/>
      </rPr>
      <t xml:space="preserve">行。</t>
    </r>
  </si>
  <si>
    <t xml:space="preserve">月</t>
  </si>
  <si>
    <t xml:space="preserve">製造子会社の売上（親会社向け）</t>
  </si>
  <si>
    <t xml:space="preserve">親会社の仕入（製造子会社から）</t>
  </si>
  <si>
    <t xml:space="preserve">差</t>
  </si>
  <si>
    <r>
      <rPr>
        <sz val="10"/>
        <rFont val="Meiryo"/>
        <family val="0"/>
        <charset val="1"/>
      </rPr>
      <t xml:space="preserve">4</t>
    </r>
    <r>
      <rPr>
        <sz val="10"/>
        <rFont val="Noto Sans CJK SC"/>
        <family val="2"/>
        <charset val="1"/>
      </rPr>
      <t xml:space="preserve">月</t>
    </r>
  </si>
  <si>
    <r>
      <rPr>
        <sz val="10"/>
        <rFont val="Meiryo"/>
        <family val="0"/>
        <charset val="1"/>
      </rPr>
      <t xml:space="preserve">5</t>
    </r>
    <r>
      <rPr>
        <sz val="10"/>
        <rFont val="Noto Sans CJK SC"/>
        <family val="2"/>
        <charset val="1"/>
      </rPr>
      <t xml:space="preserve">月</t>
    </r>
  </si>
  <si>
    <r>
      <rPr>
        <sz val="10"/>
        <rFont val="Meiryo"/>
        <family val="0"/>
        <charset val="1"/>
      </rPr>
      <t xml:space="preserve">6</t>
    </r>
    <r>
      <rPr>
        <sz val="10"/>
        <rFont val="Noto Sans CJK SC"/>
        <family val="2"/>
        <charset val="1"/>
      </rPr>
      <t xml:space="preserve">月</t>
    </r>
  </si>
  <si>
    <r>
      <rPr>
        <sz val="10"/>
        <rFont val="Meiryo"/>
        <family val="0"/>
        <charset val="1"/>
      </rPr>
      <t xml:space="preserve">7</t>
    </r>
    <r>
      <rPr>
        <sz val="10"/>
        <rFont val="Noto Sans CJK SC"/>
        <family val="2"/>
        <charset val="1"/>
      </rPr>
      <t xml:space="preserve">月</t>
    </r>
  </si>
  <si>
    <r>
      <rPr>
        <sz val="10"/>
        <rFont val="Meiryo"/>
        <family val="0"/>
        <charset val="1"/>
      </rPr>
      <t xml:space="preserve">8</t>
    </r>
    <r>
      <rPr>
        <sz val="10"/>
        <rFont val="Noto Sans CJK SC"/>
        <family val="2"/>
        <charset val="1"/>
      </rPr>
      <t xml:space="preserve">月</t>
    </r>
  </si>
  <si>
    <r>
      <rPr>
        <sz val="10"/>
        <rFont val="Meiryo"/>
        <family val="0"/>
        <charset val="1"/>
      </rPr>
      <t xml:space="preserve">9</t>
    </r>
    <r>
      <rPr>
        <sz val="10"/>
        <rFont val="Noto Sans CJK SC"/>
        <family val="2"/>
        <charset val="1"/>
      </rPr>
      <t xml:space="preserve">月</t>
    </r>
  </si>
  <si>
    <t xml:space="preserve">半期計</t>
  </si>
  <si>
    <r>
      <rPr>
        <b val="true"/>
        <sz val="10"/>
        <color rgb="FFFFFFFF"/>
        <rFont val="Meiryo"/>
        <family val="0"/>
        <charset val="1"/>
      </rPr>
      <t xml:space="preserve">9</t>
    </r>
    <r>
      <rPr>
        <b val="true"/>
        <sz val="10"/>
        <color rgb="FFFFFFFF"/>
        <rFont val="Noto Sans CJK SC"/>
        <family val="2"/>
        <charset val="1"/>
      </rPr>
      <t xml:space="preserve">月の差の内訳</t>
    </r>
  </si>
  <si>
    <t xml:space="preserve">金額</t>
  </si>
  <si>
    <t xml:space="preserve">誰の帳簿か</t>
  </si>
  <si>
    <t xml:space="preserve">直し方</t>
  </si>
  <si>
    <r>
      <rPr>
        <sz val="10"/>
        <rFont val="Meiryo"/>
        <family val="0"/>
        <charset val="1"/>
      </rPr>
      <t xml:space="preserve">9</t>
    </r>
    <r>
      <rPr>
        <sz val="10"/>
        <rFont val="Noto Sans CJK SC"/>
        <family val="2"/>
        <charset val="1"/>
      </rPr>
      <t xml:space="preserve">月</t>
    </r>
    <r>
      <rPr>
        <sz val="10"/>
        <rFont val="Meiryo"/>
        <family val="0"/>
        <charset val="1"/>
      </rPr>
      <t xml:space="preserve">30</t>
    </r>
    <r>
      <rPr>
        <sz val="10"/>
        <rFont val="Noto Sans CJK SC"/>
        <family val="2"/>
        <charset val="1"/>
      </rPr>
      <t xml:space="preserve">日出荷・</t>
    </r>
    <r>
      <rPr>
        <sz val="10"/>
        <rFont val="Meiryo"/>
        <family val="0"/>
        <charset val="1"/>
      </rPr>
      <t xml:space="preserve">10</t>
    </r>
    <r>
      <rPr>
        <sz val="10"/>
        <rFont val="Noto Sans CJK SC"/>
        <family val="2"/>
        <charset val="1"/>
      </rPr>
      <t xml:space="preserve">月</t>
    </r>
    <r>
      <rPr>
        <sz val="10"/>
        <rFont val="Meiryo"/>
        <family val="0"/>
        <charset val="1"/>
      </rPr>
      <t xml:space="preserve">1</t>
    </r>
    <r>
      <rPr>
        <sz val="10"/>
        <rFont val="Noto Sans CJK SC"/>
        <family val="2"/>
        <charset val="1"/>
      </rPr>
      <t xml:space="preserve">日検収の</t>
    </r>
    <r>
      <rPr>
        <sz val="10"/>
        <rFont val="Meiryo"/>
        <family val="0"/>
        <charset val="1"/>
      </rPr>
      <t xml:space="preserve">2</t>
    </r>
    <r>
      <rPr>
        <sz val="10"/>
        <rFont val="Noto Sans CJK SC"/>
        <family val="2"/>
        <charset val="1"/>
      </rPr>
      <t xml:space="preserve">便（未達）</t>
    </r>
  </si>
  <si>
    <t xml:space="preserve">どちらの帳簿も方針どおり</t>
  </si>
  <si>
    <t xml:space="preserve">連結で未達を補足して消去</t>
  </si>
  <si>
    <r>
      <rPr>
        <sz val="10"/>
        <rFont val="Meiryo"/>
        <family val="0"/>
        <charset val="1"/>
      </rPr>
      <t xml:space="preserve">9</t>
    </r>
    <r>
      <rPr>
        <sz val="10"/>
        <rFont val="Noto Sans CJK SC"/>
        <family val="2"/>
        <charset val="1"/>
      </rPr>
      <t xml:space="preserve">月に合意した</t>
    </r>
    <r>
      <rPr>
        <sz val="10"/>
        <rFont val="Meiryo"/>
        <family val="0"/>
        <charset val="1"/>
      </rPr>
      <t xml:space="preserve">9</t>
    </r>
    <r>
      <rPr>
        <sz val="10"/>
        <rFont val="Noto Sans CJK SC"/>
        <family val="2"/>
        <charset val="1"/>
      </rPr>
      <t xml:space="preserve">月出荷分の値引き（子会社は</t>
    </r>
    <r>
      <rPr>
        <sz val="10"/>
        <rFont val="Meiryo"/>
        <family val="0"/>
        <charset val="1"/>
      </rPr>
      <t xml:space="preserve">10</t>
    </r>
    <r>
      <rPr>
        <sz val="10"/>
        <rFont val="Noto Sans CJK SC"/>
        <family val="2"/>
        <charset val="1"/>
      </rPr>
      <t xml:space="preserve">月に計上）</t>
    </r>
  </si>
  <si>
    <t xml:space="preserve">子会社の帳簿が違う</t>
  </si>
  <si>
    <r>
      <rPr>
        <sz val="10"/>
        <rFont val="Noto Sans CJK SC"/>
        <family val="2"/>
        <charset val="1"/>
      </rPr>
      <t xml:space="preserve">子会社が</t>
    </r>
    <r>
      <rPr>
        <sz val="10"/>
        <rFont val="Meiryo"/>
        <family val="0"/>
        <charset val="1"/>
      </rPr>
      <t xml:space="preserve">9</t>
    </r>
    <r>
      <rPr>
        <sz val="10"/>
        <rFont val="Noto Sans CJK SC"/>
        <family val="2"/>
        <charset val="1"/>
      </rPr>
      <t xml:space="preserve">月分として修正（</t>
    </r>
    <r>
      <rPr>
        <sz val="10"/>
        <rFont val="Meiryo"/>
        <family val="0"/>
        <charset val="1"/>
      </rPr>
      <t xml:space="preserve">10/22</t>
    </r>
    <r>
      <rPr>
        <sz val="10"/>
        <rFont val="Noto Sans CJK SC"/>
        <family val="2"/>
        <charset val="1"/>
      </rPr>
      <t xml:space="preserve">再送）</t>
    </r>
  </si>
  <si>
    <t xml:space="preserve">内訳の計</t>
  </si>
  <si>
    <t xml:space="preserve">検算（差−内訳の計）</t>
  </si>
  <si>
    <t xml:space="preserve">項目</t>
  </si>
  <si>
    <t xml:space="preserve">金額（千円）</t>
  </si>
  <si>
    <r>
      <rPr>
        <b val="true"/>
        <sz val="10"/>
        <color rgb="FFFFFFFF"/>
        <rFont val="Noto Sans CJK SC"/>
        <family val="2"/>
        <charset val="1"/>
      </rPr>
      <t xml:space="preserve">状態（</t>
    </r>
    <r>
      <rPr>
        <b val="true"/>
        <sz val="10"/>
        <color rgb="FFFFFFFF"/>
        <rFont val="Meiryo"/>
        <family val="0"/>
        <charset val="1"/>
      </rPr>
      <t xml:space="preserve">10/20</t>
    </r>
    <r>
      <rPr>
        <b val="true"/>
        <sz val="10"/>
        <color rgb="FFFFFFFF"/>
        <rFont val="Noto Sans CJK SC"/>
        <family val="2"/>
        <charset val="1"/>
      </rPr>
      <t xml:space="preserve">夜）</t>
    </r>
  </si>
  <si>
    <t xml:space="preserve">担当</t>
  </si>
  <si>
    <t xml:space="preserve">次の一歩</t>
  </si>
  <si>
    <r>
      <rPr>
        <sz val="10"/>
        <rFont val="Meiryo"/>
        <family val="0"/>
        <charset val="1"/>
      </rPr>
      <t xml:space="preserve">EC</t>
    </r>
    <r>
      <rPr>
        <sz val="10"/>
        <rFont val="Noto Sans CJK SC"/>
        <family val="2"/>
        <charset val="1"/>
      </rPr>
      <t xml:space="preserve">・物流子会社の棚卸差異（帳簿＞実地）</t>
    </r>
  </si>
  <si>
    <t xml:space="preserve">原因調査中</t>
  </si>
  <si>
    <t xml:space="preserve">部長・ハルカ</t>
  </si>
  <si>
    <r>
      <rPr>
        <sz val="10"/>
        <rFont val="Meiryo"/>
        <family val="0"/>
        <charset val="1"/>
      </rPr>
      <t xml:space="preserve">10/21</t>
    </r>
    <r>
      <rPr>
        <sz val="10"/>
        <rFont val="Noto Sans CJK SC"/>
        <family val="2"/>
        <charset val="1"/>
      </rPr>
      <t xml:space="preserve">〜</t>
    </r>
    <r>
      <rPr>
        <sz val="10"/>
        <rFont val="Meiryo"/>
        <family val="0"/>
        <charset val="1"/>
      </rPr>
      <t xml:space="preserve">22 </t>
    </r>
    <r>
      <rPr>
        <sz val="10"/>
        <rFont val="Noto Sans CJK SC"/>
        <family val="2"/>
        <charset val="1"/>
      </rPr>
      <t xml:space="preserve">に返品の流れとケース・個数の数え方を子会社と確認。原因が分かるまで仮の数字で合わせない。締めまでに解明できなければ、棚卸結果の信頼性と影響額を評価して決算上の処理を判断</t>
    </r>
  </si>
  <si>
    <r>
      <rPr>
        <sz val="10"/>
        <rFont val="Noto Sans CJK SC"/>
        <family val="2"/>
        <charset val="1"/>
      </rPr>
      <t xml:space="preserve">製造子会社の値引き（</t>
    </r>
    <r>
      <rPr>
        <sz val="10"/>
        <rFont val="Meiryo"/>
        <family val="0"/>
        <charset val="1"/>
      </rPr>
      <t xml:space="preserve">9</t>
    </r>
    <r>
      <rPr>
        <sz val="10"/>
        <rFont val="Noto Sans CJK SC"/>
        <family val="2"/>
        <charset val="1"/>
      </rPr>
      <t xml:space="preserve">月合意・</t>
    </r>
    <r>
      <rPr>
        <sz val="10"/>
        <rFont val="Meiryo"/>
        <family val="0"/>
        <charset val="1"/>
      </rPr>
      <t xml:space="preserve">10</t>
    </r>
    <r>
      <rPr>
        <sz val="10"/>
        <rFont val="Noto Sans CJK SC"/>
        <family val="2"/>
        <charset val="1"/>
      </rPr>
      <t xml:space="preserve">月計上）</t>
    </r>
  </si>
  <si>
    <t xml:space="preserve">原因確定（子会社の帳簿の誤り）</t>
  </si>
  <si>
    <t xml:space="preserve">ハルカ</t>
  </si>
  <si>
    <r>
      <rPr>
        <sz val="10"/>
        <rFont val="Noto Sans CJK SC"/>
        <family val="2"/>
        <charset val="1"/>
      </rPr>
      <t xml:space="preserve">子会社が</t>
    </r>
    <r>
      <rPr>
        <sz val="10"/>
        <rFont val="Meiryo"/>
        <family val="0"/>
        <charset val="1"/>
      </rPr>
      <t xml:space="preserve">9</t>
    </r>
    <r>
      <rPr>
        <sz val="10"/>
        <rFont val="Noto Sans CJK SC"/>
        <family val="2"/>
        <charset val="1"/>
      </rPr>
      <t xml:space="preserve">月分として修正し、</t>
    </r>
    <r>
      <rPr>
        <sz val="10"/>
        <rFont val="Meiryo"/>
        <family val="0"/>
        <charset val="1"/>
      </rPr>
      <t xml:space="preserve">10/22</t>
    </r>
    <r>
      <rPr>
        <sz val="10"/>
        <rFont val="Noto Sans CJK SC"/>
        <family val="2"/>
        <charset val="1"/>
      </rPr>
      <t xml:space="preserve">（木）午前にパッケージ再送。値引きの計上・連絡のルールは部長が製造子会社と調整</t>
    </r>
  </si>
  <si>
    <t xml:space="preserve">製造子会社との期ずれ（未達）</t>
  </si>
  <si>
    <t xml:space="preserve">原因確定（どちらの帳簿も方針どおり）</t>
  </si>
  <si>
    <t xml:space="preserve">連結で未達の仕入・買掛金を補足して消去。期末在庫の未実現利益に未達分を含める</t>
  </si>
  <si>
    <r>
      <rPr>
        <sz val="10"/>
        <rFont val="Noto Sans CJK SC"/>
        <family val="2"/>
        <charset val="1"/>
      </rPr>
      <t xml:space="preserve">「調」の列の要確認 </t>
    </r>
    <r>
      <rPr>
        <sz val="10"/>
        <rFont val="Meiryo"/>
        <family val="0"/>
        <charset val="1"/>
      </rPr>
      <t xml:space="preserve">1</t>
    </r>
    <r>
      <rPr>
        <sz val="10"/>
        <rFont val="Noto Sans CJK SC"/>
        <family val="2"/>
        <charset val="1"/>
      </rPr>
      <t xml:space="preserve">行（</t>
    </r>
    <r>
      <rPr>
        <sz val="10"/>
        <rFont val="Meiryo"/>
        <family val="0"/>
        <charset val="1"/>
      </rPr>
      <t xml:space="preserve">20</t>
    </r>
    <r>
      <rPr>
        <sz val="10"/>
        <rFont val="Noto Sans CJK SC"/>
        <family val="2"/>
        <charset val="1"/>
      </rPr>
      <t xml:space="preserve">行目）</t>
    </r>
  </si>
  <si>
    <t xml:space="preserve">要確認（仮に連結へ反映中）</t>
  </si>
  <si>
    <t xml:space="preserve">部長</t>
  </si>
  <si>
    <t xml:space="preserve">過年度から引き継がれた未検証の調整。前々期の精算表と元資料までさかのぼり、中間連結の確定前に修正・取消しの要否を判断</t>
  </si>
  <si>
    <t xml:space="preserve">読み取りの残り件数（新リース）</t>
  </si>
  <si>
    <r>
      <rPr>
        <sz val="10"/>
        <rFont val="Meiryo"/>
        <family val="0"/>
        <charset val="1"/>
      </rPr>
      <t xml:space="preserve">10/23</t>
    </r>
    <r>
      <rPr>
        <sz val="10"/>
        <rFont val="Noto Sans CJK SC"/>
        <family val="2"/>
        <charset val="1"/>
      </rPr>
      <t xml:space="preserve">（金）に確認</t>
    </r>
  </si>
  <si>
    <r>
      <rPr>
        <sz val="10"/>
        <rFont val="Noto Sans CJK SC"/>
        <family val="2"/>
        <charset val="1"/>
      </rPr>
      <t xml:space="preserve">期限は</t>
    </r>
    <r>
      <rPr>
        <sz val="10"/>
        <rFont val="Meiryo"/>
        <family val="0"/>
        <charset val="1"/>
      </rPr>
      <t xml:space="preserve">11</t>
    </r>
    <r>
      <rPr>
        <sz val="10"/>
        <rFont val="Noto Sans CJK SC"/>
        <family val="2"/>
        <charset val="1"/>
      </rPr>
      <t xml:space="preserve">月中旬のまま</t>
    </r>
  </si>
</sst>
</file>

<file path=xl/styles.xml><?xml version="1.0" encoding="utf-8"?>
<styleSheet xmlns="http://schemas.openxmlformats.org/spreadsheetml/2006/main">
  <numFmts count="3">
    <numFmt numFmtId="164" formatCode="General"/>
    <numFmt numFmtId="165" formatCode="#,##0;[RED]\△#,##0;\-"/>
    <numFmt numFmtId="166" formatCode="0.0%"/>
  </numFmts>
  <fonts count="15">
    <font>
      <sz val="11"/>
      <color theme="1"/>
      <name val="Calibri"/>
      <family val="2"/>
      <charset val="1"/>
    </font>
    <font>
      <sz val="10"/>
      <name val="Arial"/>
      <family val="0"/>
    </font>
    <font>
      <sz val="10"/>
      <name val="Arial"/>
      <family val="0"/>
    </font>
    <font>
      <sz val="10"/>
      <name val="Arial"/>
      <family val="0"/>
    </font>
    <font>
      <b val="true"/>
      <sz val="13"/>
      <name val="Noto Sans CJK SC"/>
      <family val="2"/>
      <charset val="1"/>
    </font>
    <font>
      <b val="true"/>
      <sz val="13"/>
      <name val="Meiryo"/>
      <family val="0"/>
      <charset val="1"/>
    </font>
    <font>
      <sz val="10"/>
      <name val="Meiryo"/>
      <family val="0"/>
      <charset val="1"/>
    </font>
    <font>
      <sz val="10"/>
      <name val="Noto Sans CJK SC"/>
      <family val="2"/>
      <charset val="1"/>
    </font>
    <font>
      <b val="true"/>
      <sz val="10"/>
      <name val="Noto Sans CJK SC"/>
      <family val="2"/>
      <charset val="1"/>
    </font>
    <font>
      <b val="true"/>
      <sz val="10"/>
      <name val="Meiryo"/>
      <family val="0"/>
      <charset val="1"/>
    </font>
    <font>
      <b val="true"/>
      <sz val="10"/>
      <color rgb="FFFFFFFF"/>
      <name val="Noto Sans CJK SC"/>
      <family val="2"/>
      <charset val="1"/>
    </font>
    <font>
      <b val="true"/>
      <sz val="10"/>
      <color rgb="FFFFFFFF"/>
      <name val="Meiryo"/>
      <family val="0"/>
      <charset val="1"/>
    </font>
    <font>
      <sz val="10"/>
      <color rgb="FF0000FF"/>
      <name val="Meiryo"/>
      <family val="0"/>
      <charset val="1"/>
    </font>
    <font>
      <sz val="10"/>
      <color rgb="FF008000"/>
      <name val="Meiryo"/>
      <family val="0"/>
      <charset val="1"/>
    </font>
    <font>
      <sz val="10"/>
      <color rgb="FF0000FF"/>
      <name val="Noto Sans CJK SC"/>
      <family val="2"/>
      <charset val="1"/>
    </font>
  </fonts>
  <fills count="7">
    <fill>
      <patternFill patternType="none"/>
    </fill>
    <fill>
      <patternFill patternType="gray125"/>
    </fill>
    <fill>
      <patternFill patternType="solid">
        <fgColor rgb="FF217346"/>
        <bgColor rgb="FF008080"/>
      </patternFill>
    </fill>
    <fill>
      <patternFill patternType="solid">
        <fgColor rgb="FFFDE2DD"/>
        <bgColor rgb="FFFFF3C4"/>
      </patternFill>
    </fill>
    <fill>
      <patternFill patternType="solid">
        <fgColor rgb="FFE3EDF7"/>
        <bgColor rgb="FFE3F2E7"/>
      </patternFill>
    </fill>
    <fill>
      <patternFill patternType="solid">
        <fgColor rgb="FFFFF3C4"/>
        <bgColor rgb="FFFDE2DD"/>
      </patternFill>
    </fill>
    <fill>
      <patternFill patternType="solid">
        <fgColor rgb="FFE3F2E7"/>
        <bgColor rgb="FFE3EDF7"/>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10" fillId="2" borderId="1" xfId="0" applyFont="true" applyBorder="true" applyAlignment="true" applyProtection="true">
      <alignment horizontal="center" vertical="center" textRotation="0" wrapText="true" indent="0" shrinkToFit="false"/>
      <protection locked="true" hidden="false"/>
    </xf>
    <xf numFmtId="164" fontId="11" fillId="2"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5" fontId="12" fillId="0" borderId="1" xfId="0" applyFont="true" applyBorder="true" applyAlignment="true" applyProtection="true">
      <alignment horizontal="general" vertical="bottom" textRotation="0" wrapText="false" indent="0" shrinkToFit="false"/>
      <protection locked="true" hidden="false"/>
    </xf>
    <xf numFmtId="165" fontId="12" fillId="3" borderId="1" xfId="0" applyFont="true" applyBorder="true" applyAlignment="true" applyProtection="true">
      <alignment horizontal="general" vertical="bottom" textRotation="0" wrapText="false" indent="0" shrinkToFit="false"/>
      <protection locked="true" hidden="false"/>
    </xf>
    <xf numFmtId="165" fontId="6" fillId="0" borderId="1" xfId="0" applyFont="true" applyBorder="true" applyAlignment="true" applyProtection="true">
      <alignment horizontal="general" vertical="bottom" textRotation="0" wrapText="false" indent="0" shrinkToFit="false"/>
      <protection locked="true" hidden="false"/>
    </xf>
    <xf numFmtId="165" fontId="13" fillId="4" borderId="1" xfId="0" applyFont="true" applyBorder="true" applyAlignment="true" applyProtection="true">
      <alignment horizontal="general" vertical="bottom" textRotation="0" wrapText="false" indent="0" shrinkToFit="false"/>
      <protection locked="true" hidden="false"/>
    </xf>
    <xf numFmtId="165" fontId="13" fillId="0" borderId="1" xfId="0" applyFont="true" applyBorder="true" applyAlignment="true" applyProtection="true">
      <alignment horizontal="general" vertical="bottom" textRotation="0" wrapText="false" indent="0" shrinkToFit="false"/>
      <protection locked="true" hidden="false"/>
    </xf>
    <xf numFmtId="165" fontId="9" fillId="0"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top" textRotation="0" wrapText="true" indent="0" shrinkToFit="false"/>
      <protection locked="true" hidden="false"/>
    </xf>
    <xf numFmtId="165" fontId="12" fillId="5" borderId="1" xfId="0"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top" textRotation="0" wrapText="true" indent="0" shrinkToFit="false"/>
      <protection locked="true" hidden="false"/>
    </xf>
    <xf numFmtId="165" fontId="6" fillId="3"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6" fontId="12" fillId="5"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5" fontId="6" fillId="4" borderId="1" xfId="0" applyFont="true" applyBorder="true" applyAlignment="true" applyProtection="true">
      <alignment horizontal="general" vertical="bottom" textRotation="0" wrapText="false" indent="0" shrinkToFit="false"/>
      <protection locked="true" hidden="false"/>
    </xf>
    <xf numFmtId="164" fontId="14" fillId="6" borderId="1" xfId="0" applyFont="true" applyBorder="true" applyAlignment="true" applyProtection="true">
      <alignment horizontal="general" vertical="bottom" textRotation="0" wrapText="false" indent="0" shrinkToFit="false"/>
      <protection locked="true" hidden="false"/>
    </xf>
    <xf numFmtId="164" fontId="14" fillId="5" borderId="1" xfId="0" applyFont="true" applyBorder="true" applyAlignment="true" applyProtection="true">
      <alignment horizontal="general" vertical="bottom" textRotation="0" wrapText="false" indent="0" shrinkToFit="false"/>
      <protection locked="true" hidden="false"/>
    </xf>
    <xf numFmtId="164" fontId="14" fillId="3" borderId="1" xfId="0" applyFont="true" applyBorder="true" applyAlignment="true" applyProtection="true">
      <alignment horizontal="general" vertical="bottom" textRotation="0" wrapText="false" indent="0" shrinkToFit="false"/>
      <protection locked="true" hidden="false"/>
    </xf>
    <xf numFmtId="164" fontId="14" fillId="4" borderId="1" xfId="0" applyFont="true" applyBorder="true" applyAlignment="true" applyProtection="true">
      <alignment horizontal="general" vertical="bottom" textRotation="0" wrapText="false" indent="0" shrinkToFit="false"/>
      <protection locked="true" hidden="false"/>
    </xf>
    <xf numFmtId="165" fontId="9" fillId="3" borderId="1" xfId="0" applyFont="true" applyBorder="true" applyAlignment="true" applyProtection="true">
      <alignment horizontal="general" vertical="bottom" textRotation="0" wrapText="false" indent="0" shrinkToFit="false"/>
      <protection locked="true" hidden="false"/>
    </xf>
    <xf numFmtId="164" fontId="11" fillId="2" borderId="1" xfId="0" applyFont="true" applyBorder="true" applyAlignment="true" applyProtection="true">
      <alignment horizontal="general" vertical="bottom" textRotation="0" wrapText="false" indent="0" shrinkToFit="false"/>
      <protection locked="true" hidden="false"/>
    </xf>
    <xf numFmtId="164" fontId="10" fillId="2" borderId="1" xfId="0" applyFont="true" applyBorder="true" applyAlignment="true" applyProtection="true">
      <alignment horizontal="general" vertical="bottom" textRotation="0" wrapText="false" indent="0" shrinkToFit="false"/>
      <protection locked="true" hidden="false"/>
    </xf>
    <xf numFmtId="164" fontId="7" fillId="4" borderId="1" xfId="0" applyFont="true" applyBorder="true" applyAlignment="true" applyProtection="true">
      <alignment horizontal="general" vertical="bottom" textRotation="0" wrapText="false" indent="0" shrinkToFit="false"/>
      <protection locked="true" hidden="false"/>
    </xf>
    <xf numFmtId="164" fontId="7" fillId="3" borderId="1" xfId="0" applyFont="true" applyBorder="true" applyAlignment="true" applyProtection="true">
      <alignment horizontal="general" vertical="bottom" textRotation="0" wrapText="false" indent="0" shrinkToFit="false"/>
      <protection locked="true" hidden="false"/>
    </xf>
    <xf numFmtId="164" fontId="7" fillId="5" borderId="1" xfId="0" applyFont="true" applyBorder="true" applyAlignment="true" applyProtection="true">
      <alignment horizontal="general" vertical="bottom" textRotation="0" wrapText="false" indent="0" shrinkToFit="false"/>
      <protection locked="true" hidden="false"/>
    </xf>
    <xf numFmtId="164" fontId="7" fillId="6"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17346"/>
      <rgbColor rgb="FFC0C0C0"/>
      <rgbColor rgb="FF808080"/>
      <rgbColor rgb="FF9999FF"/>
      <rgbColor rgb="FF993366"/>
      <rgbColor rgb="FFFFF3C4"/>
      <rgbColor rgb="FFE3F2E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3EDF7"/>
      <rgbColor rgb="FFCCFFCC"/>
      <rgbColor rgb="FFFFFF99"/>
      <rgbColor rgb="FF99CCFF"/>
      <rgbColor rgb="FFFF99CC"/>
      <rgbColor rgb="FFCC99FF"/>
      <rgbColor rgb="FFFDE2D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20.1" hidden="false" customHeight="false" outlineLevel="0" collapsed="false">
      <c r="A1" s="2" t="s">
        <v>0</v>
      </c>
    </row>
    <row r="2" customFormat="false" ht="15" hidden="false" customHeight="false" outlineLevel="0" collapsed="false">
      <c r="A2" s="3"/>
    </row>
    <row r="3" customFormat="false" ht="29.85" hidden="false" customHeight="false" outlineLevel="0" collapsed="false">
      <c r="A3" s="4" t="s">
        <v>1</v>
      </c>
    </row>
    <row r="4" customFormat="false" ht="29.85" hidden="false" customHeight="false" outlineLevel="0" collapsed="false">
      <c r="A4" s="4" t="s">
        <v>2</v>
      </c>
    </row>
    <row r="5" customFormat="false" ht="15" hidden="false" customHeight="false" outlineLevel="0" collapsed="false">
      <c r="A5" s="3"/>
    </row>
    <row r="6" customFormat="false" ht="15" hidden="false" customHeight="false" outlineLevel="0" collapsed="false">
      <c r="A6" s="4" t="s">
        <v>3</v>
      </c>
    </row>
    <row r="7" customFormat="false" ht="29.85" hidden="false" customHeight="false" outlineLevel="0" collapsed="false">
      <c r="A7" s="4" t="s">
        <v>4</v>
      </c>
    </row>
    <row r="8" customFormat="false" ht="29.85" hidden="false" customHeight="false" outlineLevel="0" collapsed="false">
      <c r="A8" s="4" t="s">
        <v>5</v>
      </c>
    </row>
    <row r="9" customFormat="false" ht="15" hidden="false" customHeight="false" outlineLevel="0" collapsed="false">
      <c r="A9" s="4" t="s">
        <v>6</v>
      </c>
    </row>
    <row r="10" customFormat="false" ht="29.85" hidden="false" customHeight="false" outlineLevel="0" collapsed="false">
      <c r="A10" s="4" t="s">
        <v>7</v>
      </c>
    </row>
    <row r="11" customFormat="false" ht="29.85" hidden="false" customHeight="false" outlineLevel="0" collapsed="false">
      <c r="A11" s="4" t="s">
        <v>8</v>
      </c>
    </row>
    <row r="12" customFormat="false" ht="15" hidden="false" customHeight="false" outlineLevel="0" collapsed="false">
      <c r="A12" s="4" t="s">
        <v>9</v>
      </c>
    </row>
    <row r="13" customFormat="false" ht="15" hidden="false" customHeight="false" outlineLevel="0" collapsed="false">
      <c r="A13" s="4" t="s">
        <v>10</v>
      </c>
    </row>
    <row r="14" customFormat="false" ht="15" hidden="false" customHeight="false" outlineLevel="0" collapsed="false">
      <c r="A14" s="3"/>
    </row>
    <row r="15" customFormat="false" ht="15" hidden="false" customHeight="false" outlineLevel="0" collapsed="false">
      <c r="A15" s="4" t="s">
        <v>11</v>
      </c>
    </row>
    <row r="16" customFormat="false" ht="15" hidden="false" customHeight="false" outlineLevel="0" collapsed="false">
      <c r="A16" s="4" t="s">
        <v>12</v>
      </c>
    </row>
    <row r="17" customFormat="false" ht="15" hidden="false" customHeight="false" outlineLevel="0" collapsed="false">
      <c r="A17" s="4" t="s">
        <v>13</v>
      </c>
    </row>
    <row r="18" customFormat="false" ht="15" hidden="false" customHeight="false" outlineLevel="0" collapsed="false">
      <c r="A18" s="3"/>
    </row>
    <row r="19" customFormat="false" ht="29.85" hidden="false" customHeight="false" outlineLevel="0" collapsed="false">
      <c r="A19" s="4" t="s">
        <v>14</v>
      </c>
    </row>
    <row r="20" customFormat="false" ht="15" hidden="false" customHeight="false" outlineLevel="0" collapsed="false">
      <c r="A20"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6"/>
    <col collapsed="false" customWidth="true" hidden="false" outlineLevel="0" max="4" min="3" style="1" width="13"/>
    <col collapsed="false" customWidth="true" hidden="false" outlineLevel="0" max="6" min="5" style="1" width="14"/>
    <col collapsed="false" customWidth="true" hidden="false" outlineLevel="0" max="7" min="7" style="1" width="16"/>
    <col collapsed="false" customWidth="true" hidden="false" outlineLevel="0" max="9" min="8" style="1" width="13"/>
    <col collapsed="false" customWidth="true" hidden="false" outlineLevel="0" max="10" min="10" style="1" width="10"/>
    <col collapsed="false" customWidth="true" hidden="false" outlineLevel="0" max="11" min="11" style="1" width="13"/>
    <col collapsed="false" customWidth="true" hidden="false" outlineLevel="0" max="12" min="12" style="1" width="52"/>
  </cols>
  <sheetData>
    <row r="1" customFormat="false" ht="15" hidden="false" customHeight="false" outlineLevel="0" collapsed="false">
      <c r="A1" s="5" t="s">
        <v>16</v>
      </c>
    </row>
    <row r="3" customFormat="false" ht="58.2" hidden="false" customHeight="false" outlineLevel="0" collapsed="false">
      <c r="A3" s="6" t="s">
        <v>17</v>
      </c>
      <c r="B3" s="6" t="s">
        <v>18</v>
      </c>
      <c r="C3" s="6" t="s">
        <v>19</v>
      </c>
      <c r="D3" s="6" t="s">
        <v>20</v>
      </c>
      <c r="E3" s="7" t="s">
        <v>21</v>
      </c>
      <c r="F3" s="6" t="s">
        <v>22</v>
      </c>
      <c r="G3" s="6" t="s">
        <v>23</v>
      </c>
      <c r="H3" s="6" t="s">
        <v>24</v>
      </c>
      <c r="I3" s="6" t="s">
        <v>25</v>
      </c>
      <c r="J3" s="6" t="s">
        <v>26</v>
      </c>
      <c r="K3" s="6" t="s">
        <v>27</v>
      </c>
      <c r="L3" s="6" t="s">
        <v>28</v>
      </c>
    </row>
    <row r="4" customFormat="false" ht="29.85" hidden="false" customHeight="false" outlineLevel="0" collapsed="false">
      <c r="A4" s="5" t="s">
        <v>29</v>
      </c>
      <c r="B4" s="8" t="s">
        <v>30</v>
      </c>
      <c r="C4" s="9" t="n">
        <v>6800000</v>
      </c>
      <c r="D4" s="9" t="n">
        <v>3018000</v>
      </c>
      <c r="E4" s="9" t="n">
        <v>1450000</v>
      </c>
      <c r="F4" s="9" t="n">
        <v>750000</v>
      </c>
      <c r="G4" s="10" t="n">
        <v>-2000</v>
      </c>
      <c r="H4" s="11" t="n">
        <f aca="false">SUM(C4:G4)</f>
        <v>12016000</v>
      </c>
      <c r="I4" s="12" t="n">
        <f aca="false">SUMIFS('消去修正の仕訳'!$E$10:$E$31,'消去修正の仕訳'!$D$10:$D$31,A4)</f>
        <v>-3202000</v>
      </c>
      <c r="J4" s="13" t="n">
        <f aca="false">SUMIFS('調の列'!$E$2:$E$21,'調の列'!$D$2:$D$21,A4,'調の列'!$L$2:$L$21,1)+SUMIFS('調の列'!$G$2:$G$21,'調の列'!$F$2:$F$21,A4,'調の列'!$L$2:$L$21,1)</f>
        <v>-314</v>
      </c>
      <c r="K4" s="14" t="n">
        <f aca="false">H4+I4+J4</f>
        <v>8813686</v>
      </c>
      <c r="L4" s="15" t="s">
        <v>31</v>
      </c>
    </row>
    <row r="5" customFormat="false" ht="15" hidden="false" customHeight="false" outlineLevel="0" collapsed="false">
      <c r="A5" s="5" t="s">
        <v>32</v>
      </c>
      <c r="B5" s="8" t="s">
        <v>30</v>
      </c>
      <c r="C5" s="9" t="n">
        <v>2958000</v>
      </c>
      <c r="D5" s="9" t="n">
        <v>2654080</v>
      </c>
      <c r="E5" s="9" t="n">
        <v>870000</v>
      </c>
      <c r="F5" s="9" t="n">
        <v>412000</v>
      </c>
      <c r="G5" s="9" t="n">
        <v>0</v>
      </c>
      <c r="H5" s="11" t="n">
        <f aca="false">SUM(C5:G5)</f>
        <v>6894080</v>
      </c>
      <c r="I5" s="12" t="n">
        <f aca="false">SUMIFS('消去修正の仕訳'!$E$10:$E$31,'消去修正の仕訳'!$D$10:$D$31,A5)</f>
        <v>-3197760</v>
      </c>
      <c r="J5" s="13" t="n">
        <f aca="false">SUMIFS('調の列'!$E$2:$E$21,'調の列'!$D$2:$D$21,A5,'調の列'!$L$2:$L$21,1)+SUMIFS('調の列'!$G$2:$G$21,'調の列'!$F$2:$F$21,A5,'調の列'!$L$2:$L$21,1)</f>
        <v>-673</v>
      </c>
      <c r="K5" s="14" t="n">
        <f aca="false">H5+I5+J5</f>
        <v>3695647</v>
      </c>
      <c r="L5" s="15"/>
    </row>
    <row r="6" customFormat="false" ht="15" hidden="false" customHeight="false" outlineLevel="0" collapsed="false">
      <c r="A6" s="5" t="s">
        <v>33</v>
      </c>
      <c r="B6" s="8" t="s">
        <v>30</v>
      </c>
      <c r="C6" s="9" t="n">
        <v>3611000</v>
      </c>
      <c r="D6" s="9" t="n">
        <v>241920</v>
      </c>
      <c r="E6" s="9" t="n">
        <v>480000</v>
      </c>
      <c r="F6" s="9" t="n">
        <v>318000</v>
      </c>
      <c r="G6" s="9" t="n">
        <v>0</v>
      </c>
      <c r="H6" s="11" t="n">
        <f aca="false">SUM(C6:G6)</f>
        <v>4650920</v>
      </c>
      <c r="I6" s="12" t="n">
        <f aca="false">SUMIFS('消去修正の仕訳'!$E$10:$E$31,'消去修正の仕訳'!$D$10:$D$31,A6)</f>
        <v>0</v>
      </c>
      <c r="J6" s="13" t="n">
        <f aca="false">SUMIFS('調の列'!$E$2:$E$21,'調の列'!$D$2:$D$21,A6,'調の列'!$L$2:$L$21,1)+SUMIFS('調の列'!$G$2:$G$21,'調の列'!$F$2:$F$21,A6,'調の列'!$L$2:$L$21,1)</f>
        <v>640</v>
      </c>
      <c r="K6" s="14" t="n">
        <f aca="false">H6+I6+J6</f>
        <v>4651560</v>
      </c>
      <c r="L6" s="15"/>
    </row>
    <row r="7" customFormat="false" ht="29.85" hidden="false" customHeight="false" outlineLevel="0" collapsed="false">
      <c r="A7" s="5" t="s">
        <v>34</v>
      </c>
      <c r="B7" s="8" t="s">
        <v>35</v>
      </c>
      <c r="C7" s="9" t="n">
        <v>410000</v>
      </c>
      <c r="D7" s="9" t="n">
        <v>520000</v>
      </c>
      <c r="E7" s="9" t="n">
        <v>160000</v>
      </c>
      <c r="F7" s="9" t="n">
        <v>90000</v>
      </c>
      <c r="G7" s="10" t="n">
        <v>-2000</v>
      </c>
      <c r="H7" s="11" t="n">
        <f aca="false">SUM(C7:G7)</f>
        <v>1178000</v>
      </c>
      <c r="I7" s="12" t="n">
        <f aca="false">SUMIFS('消去修正の仕訳'!$E$10:$E$31,'消去修正の仕訳'!$D$10:$D$31,A7)</f>
        <v>-563260</v>
      </c>
      <c r="J7" s="13" t="n">
        <f aca="false">SUMIFS('調の列'!$E$2:$E$21,'調の列'!$D$2:$D$21,A7,'調の列'!$L$2:$L$21,1)+SUMIFS('調の列'!$G$2:$G$21,'調の列'!$F$2:$F$21,A7,'調の列'!$L$2:$L$21,1)</f>
        <v>-389</v>
      </c>
      <c r="K7" s="14" t="n">
        <f aca="false">H7+I7+J7</f>
        <v>614351</v>
      </c>
      <c r="L7" s="15" t="s">
        <v>36</v>
      </c>
    </row>
    <row r="8" customFormat="false" ht="29.85" hidden="false" customHeight="false" outlineLevel="0" collapsed="false">
      <c r="A8" s="5" t="s">
        <v>37</v>
      </c>
      <c r="B8" s="8" t="s">
        <v>35</v>
      </c>
      <c r="C8" s="9" t="n">
        <v>1350000</v>
      </c>
      <c r="D8" s="9" t="n">
        <v>260000</v>
      </c>
      <c r="E8" s="16" t="n">
        <v>510000</v>
      </c>
      <c r="F8" s="9" t="n">
        <v>120000</v>
      </c>
      <c r="G8" s="9" t="n">
        <v>0</v>
      </c>
      <c r="H8" s="11" t="n">
        <f aca="false">SUM(C8:G8)</f>
        <v>2240000</v>
      </c>
      <c r="I8" s="12" t="n">
        <f aca="false">SUMIFS('消去修正の仕訳'!$E$10:$E$31,'消去修正の仕訳'!$D$10:$D$31,A8)</f>
        <v>-62932</v>
      </c>
      <c r="J8" s="13" t="n">
        <f aca="false">SUMIFS('調の列'!$E$2:$E$21,'調の列'!$D$2:$D$21,A8,'調の列'!$L$2:$L$21,1)+SUMIFS('調の列'!$G$2:$G$21,'調の列'!$F$2:$F$21,A8,'調の列'!$L$2:$L$21,1)</f>
        <v>2209</v>
      </c>
      <c r="K8" s="14" t="n">
        <f aca="false">H8+I8+J8</f>
        <v>2179277</v>
      </c>
      <c r="L8" s="17" t="s">
        <v>38</v>
      </c>
    </row>
    <row r="9" customFormat="false" ht="15" hidden="false" customHeight="false" outlineLevel="0" collapsed="false">
      <c r="A9" s="5" t="s">
        <v>39</v>
      </c>
      <c r="B9" s="8" t="s">
        <v>35</v>
      </c>
      <c r="C9" s="9" t="n">
        <v>600000</v>
      </c>
      <c r="D9" s="9" t="n">
        <v>0</v>
      </c>
      <c r="E9" s="9" t="n">
        <v>0</v>
      </c>
      <c r="F9" s="9" t="n">
        <v>0</v>
      </c>
      <c r="G9" s="9" t="n">
        <v>0</v>
      </c>
      <c r="H9" s="11" t="n">
        <f aca="false">SUM(C9:G9)</f>
        <v>600000</v>
      </c>
      <c r="I9" s="12" t="n">
        <f aca="false">SUMIFS('消去修正の仕訳'!$E$10:$E$31,'消去修正の仕訳'!$D$10:$D$31,A9)</f>
        <v>-600000</v>
      </c>
      <c r="J9" s="13" t="n">
        <f aca="false">SUMIFS('調の列'!$E$2:$E$21,'調の列'!$D$2:$D$21,A9,'調の列'!$L$2:$L$21,1)+SUMIFS('調の列'!$G$2:$G$21,'調の列'!$F$2:$F$21,A9,'調の列'!$L$2:$L$21,1)</f>
        <v>0</v>
      </c>
      <c r="K9" s="14" t="n">
        <f aca="false">H9+I9+J9</f>
        <v>0</v>
      </c>
      <c r="L9" s="17"/>
    </row>
    <row r="10" customFormat="false" ht="44" hidden="false" customHeight="false" outlineLevel="0" collapsed="false">
      <c r="A10" s="5" t="s">
        <v>40</v>
      </c>
      <c r="B10" s="8" t="s">
        <v>35</v>
      </c>
      <c r="C10" s="9" t="n">
        <v>780000</v>
      </c>
      <c r="D10" s="9" t="n">
        <v>300000</v>
      </c>
      <c r="E10" s="9" t="n">
        <v>140000</v>
      </c>
      <c r="F10" s="9" t="n">
        <v>60000</v>
      </c>
      <c r="G10" s="9" t="n">
        <v>0</v>
      </c>
      <c r="H10" s="11" t="n">
        <f aca="false">SUM(C10:G10)</f>
        <v>1280000</v>
      </c>
      <c r="I10" s="12" t="n">
        <f aca="false">SUMIFS('消去修正の仕訳'!$E$10:$E$31,'消去修正の仕訳'!$D$10:$D$31,A10)</f>
        <v>-560260</v>
      </c>
      <c r="J10" s="13" t="n">
        <f aca="false">SUMIFS('調の列'!$E$2:$E$21,'調の列'!$D$2:$D$21,A10,'調の列'!$L$2:$L$21,1)+SUMIFS('調の列'!$G$2:$G$21,'調の列'!$F$2:$F$21,A10,'調の列'!$L$2:$L$21,1)</f>
        <v>2721</v>
      </c>
      <c r="K10" s="14" t="n">
        <f aca="false">H10+I10+J10</f>
        <v>722461</v>
      </c>
      <c r="L10" s="15" t="s">
        <v>41</v>
      </c>
    </row>
    <row r="11" customFormat="false" ht="15" hidden="false" customHeight="false" outlineLevel="0" collapsed="false">
      <c r="A11" s="5" t="s">
        <v>42</v>
      </c>
      <c r="B11" s="8" t="s">
        <v>35</v>
      </c>
      <c r="C11" s="9" t="n">
        <v>1000000</v>
      </c>
      <c r="D11" s="9" t="n">
        <v>300000</v>
      </c>
      <c r="E11" s="9" t="n">
        <v>200000</v>
      </c>
      <c r="F11" s="9" t="n">
        <v>100000</v>
      </c>
      <c r="G11" s="9" t="n">
        <v>0</v>
      </c>
      <c r="H11" s="11" t="n">
        <f aca="false">SUM(C11:G11)</f>
        <v>1600000</v>
      </c>
      <c r="I11" s="12" t="n">
        <f aca="false">SUMIFS('消去修正の仕訳'!$E$10:$E$31,'消去修正の仕訳'!$D$10:$D$31,A11)</f>
        <v>-600000</v>
      </c>
      <c r="J11" s="13" t="n">
        <f aca="false">SUMIFS('調の列'!$E$2:$E$21,'調の列'!$D$2:$D$21,A11,'調の列'!$L$2:$L$21,1)+SUMIFS('調の列'!$G$2:$G$21,'調の列'!$F$2:$F$21,A11,'調の列'!$L$2:$L$21,1)</f>
        <v>0</v>
      </c>
      <c r="K11" s="14" t="n">
        <f aca="false">H11+I11+J11</f>
        <v>1000000</v>
      </c>
      <c r="L11" s="17"/>
    </row>
    <row r="12" customFormat="false" ht="29.85" hidden="false" customHeight="false" outlineLevel="0" collapsed="false">
      <c r="A12" s="5" t="s">
        <v>43</v>
      </c>
      <c r="B12" s="8" t="s">
        <v>35</v>
      </c>
      <c r="C12" s="9" t="n">
        <v>0</v>
      </c>
      <c r="D12" s="9" t="n">
        <v>0</v>
      </c>
      <c r="E12" s="9" t="n">
        <v>0</v>
      </c>
      <c r="F12" s="9" t="n">
        <v>0</v>
      </c>
      <c r="G12" s="9" t="n">
        <v>0</v>
      </c>
      <c r="H12" s="11" t="n">
        <f aca="false">SUM(C12:G12)</f>
        <v>0</v>
      </c>
      <c r="I12" s="12" t="n">
        <f aca="false">SUMIFS('消去修正の仕訳'!$E$10:$E$31,'消去修正の仕訳'!$D$10:$D$31,A12)</f>
        <v>-62312</v>
      </c>
      <c r="J12" s="13" t="n">
        <f aca="false">SUMIFS('調の列'!$E$2:$E$21,'調の列'!$D$2:$D$21,A12,'調の列'!$L$2:$L$21,1)+SUMIFS('調の列'!$G$2:$G$21,'調の列'!$F$2:$F$21,A12,'調の列'!$L$2:$L$21,1)</f>
        <v>0</v>
      </c>
      <c r="K12" s="14" t="n">
        <f aca="false">H12+I12+J12</f>
        <v>-62312</v>
      </c>
      <c r="L12" s="15" t="s">
        <v>44</v>
      </c>
    </row>
    <row r="14" customFormat="false" ht="15" hidden="false" customHeight="false" outlineLevel="0" collapsed="false">
      <c r="A14" s="5" t="s">
        <v>45</v>
      </c>
      <c r="C14" s="11" t="n">
        <f aca="false">C4-C5</f>
        <v>3842000</v>
      </c>
      <c r="D14" s="11" t="n">
        <f aca="false">D4-D5</f>
        <v>363920</v>
      </c>
      <c r="E14" s="11" t="n">
        <f aca="false">E4-E5</f>
        <v>580000</v>
      </c>
      <c r="F14" s="11" t="n">
        <f aca="false">F4-F5</f>
        <v>338000</v>
      </c>
      <c r="G14" s="11" t="n">
        <f aca="false">G4-G5</f>
        <v>-2000</v>
      </c>
      <c r="H14" s="11" t="n">
        <f aca="false">H4-H5</f>
        <v>5121920</v>
      </c>
      <c r="I14" s="11" t="n">
        <f aca="false">I4-I5</f>
        <v>-4240</v>
      </c>
      <c r="J14" s="11" t="n">
        <f aca="false">J4-J5</f>
        <v>359</v>
      </c>
      <c r="K14" s="11" t="n">
        <f aca="false">K4-K5</f>
        <v>5118039</v>
      </c>
    </row>
    <row r="15" customFormat="false" ht="15" hidden="false" customHeight="false" outlineLevel="0" collapsed="false">
      <c r="A15" s="5" t="s">
        <v>46</v>
      </c>
      <c r="C15" s="11" t="n">
        <f aca="false">C14-C6</f>
        <v>231000</v>
      </c>
      <c r="D15" s="11" t="n">
        <f aca="false">D14-D6</f>
        <v>122000</v>
      </c>
      <c r="E15" s="11" t="n">
        <f aca="false">E14-E6</f>
        <v>100000</v>
      </c>
      <c r="F15" s="11" t="n">
        <f aca="false">F14-F6</f>
        <v>20000</v>
      </c>
      <c r="G15" s="11" t="n">
        <f aca="false">G14-G6</f>
        <v>-2000</v>
      </c>
      <c r="H15" s="11" t="n">
        <f aca="false">H14-H6</f>
        <v>471000</v>
      </c>
      <c r="I15" s="11" t="n">
        <f aca="false">I14-I6</f>
        <v>-4240</v>
      </c>
      <c r="J15" s="11" t="n">
        <f aca="false">J14-J6</f>
        <v>-281</v>
      </c>
      <c r="K15" s="11" t="n">
        <f aca="false">K14-K6</f>
        <v>466479</v>
      </c>
    </row>
    <row r="17" customFormat="false" ht="15" hidden="false" customHeight="false" outlineLevel="0" collapsed="false">
      <c r="A17" s="5" t="s">
        <v>47</v>
      </c>
      <c r="E17" s="10" t="n">
        <v>490000</v>
      </c>
    </row>
    <row r="18" customFormat="false" ht="29.85" hidden="false" customHeight="false" outlineLevel="0" collapsed="false">
      <c r="A18" s="5" t="s">
        <v>48</v>
      </c>
      <c r="E18" s="18" t="n">
        <f aca="false">E17-E8</f>
        <v>-20000</v>
      </c>
      <c r="L18" s="15" t="s">
        <v>49</v>
      </c>
    </row>
    <row r="20" customFormat="false" ht="15" hidden="false" customHeight="true" outlineLevel="0" collapsed="false">
      <c r="A20" s="15" t="s">
        <v>50</v>
      </c>
      <c r="B20" s="15"/>
      <c r="C20" s="15"/>
      <c r="D20" s="15"/>
      <c r="E20" s="15"/>
      <c r="F20" s="15"/>
      <c r="G20" s="15"/>
      <c r="H20" s="15"/>
      <c r="I20" s="15"/>
      <c r="J20" s="15"/>
      <c r="K20" s="15"/>
      <c r="L20" s="15"/>
    </row>
    <row r="21" customFormat="false" ht="30" hidden="false" customHeight="true" outlineLevel="0" collapsed="false">
      <c r="A21" s="15" t="s">
        <v>51</v>
      </c>
      <c r="B21" s="15"/>
      <c r="C21" s="15"/>
      <c r="D21" s="15"/>
      <c r="E21" s="15"/>
      <c r="F21" s="15"/>
      <c r="G21" s="15"/>
      <c r="H21" s="15"/>
      <c r="I21" s="15"/>
      <c r="J21" s="15"/>
      <c r="K21" s="15"/>
      <c r="L21" s="15"/>
    </row>
  </sheetData>
  <mergeCells count="2">
    <mergeCell ref="A20:L20"/>
    <mergeCell ref="A21:L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0"/>
    <col collapsed="false" customWidth="true" hidden="false" outlineLevel="0" max="3" min="3" style="1" width="58"/>
    <col collapsed="false" customWidth="true" hidden="false" outlineLevel="0" max="4" min="4" style="1" width="26"/>
    <col collapsed="false" customWidth="true" hidden="false" outlineLevel="0" max="5" min="5" style="1" width="20"/>
  </cols>
  <sheetData>
    <row r="1" customFormat="false" ht="15" hidden="false" customHeight="false" outlineLevel="0" collapsed="false">
      <c r="A1" s="5" t="s">
        <v>52</v>
      </c>
    </row>
    <row r="2" customFormat="false" ht="15" hidden="false" customHeight="false" outlineLevel="0" collapsed="false">
      <c r="A2" s="19" t="s">
        <v>53</v>
      </c>
      <c r="B2" s="20" t="n">
        <v>0.12</v>
      </c>
    </row>
    <row r="3" customFormat="false" ht="15" hidden="false" customHeight="false" outlineLevel="0" collapsed="false">
      <c r="A3" s="19" t="s">
        <v>54</v>
      </c>
      <c r="B3" s="16" t="n">
        <v>420000</v>
      </c>
    </row>
    <row r="4" customFormat="false" ht="15" hidden="false" customHeight="false" outlineLevel="0" collapsed="false">
      <c r="A4" s="19" t="s">
        <v>55</v>
      </c>
      <c r="B4" s="16" t="n">
        <v>3000</v>
      </c>
    </row>
    <row r="5" customFormat="false" ht="15" hidden="false" customHeight="false" outlineLevel="0" collapsed="false">
      <c r="A5" s="19" t="s">
        <v>56</v>
      </c>
      <c r="B5" s="16" t="n">
        <v>402600</v>
      </c>
    </row>
    <row r="6" customFormat="false" ht="15" hidden="false" customHeight="false" outlineLevel="0" collapsed="false">
      <c r="A6" s="19" t="s">
        <v>57</v>
      </c>
      <c r="B6" s="11" t="n">
        <f aca="false">ROUND(B5*B2,0)</f>
        <v>48312</v>
      </c>
    </row>
    <row r="7" customFormat="false" ht="15" hidden="false" customHeight="false" outlineLevel="0" collapsed="false">
      <c r="A7" s="19" t="s">
        <v>58</v>
      </c>
      <c r="B7" s="11" t="n">
        <f aca="false">ROUND((B3+B4)*B2,0)</f>
        <v>50760</v>
      </c>
    </row>
    <row r="9" customFormat="false" ht="29.85" hidden="false" customHeight="false" outlineLevel="0" collapsed="false">
      <c r="A9" s="7" t="s">
        <v>59</v>
      </c>
      <c r="B9" s="6" t="s">
        <v>60</v>
      </c>
      <c r="C9" s="6" t="s">
        <v>61</v>
      </c>
      <c r="D9" s="6" t="s">
        <v>17</v>
      </c>
      <c r="E9" s="6" t="s">
        <v>62</v>
      </c>
    </row>
    <row r="10" customFormat="false" ht="15" hidden="false" customHeight="false" outlineLevel="0" collapsed="false">
      <c r="A10" s="21" t="s">
        <v>63</v>
      </c>
      <c r="B10" s="15" t="s">
        <v>64</v>
      </c>
      <c r="C10" s="15" t="s">
        <v>65</v>
      </c>
      <c r="D10" s="19" t="s">
        <v>42</v>
      </c>
      <c r="E10" s="9" t="n">
        <v>-600000</v>
      </c>
    </row>
    <row r="11" customFormat="false" ht="15" hidden="false" customHeight="false" outlineLevel="0" collapsed="false">
      <c r="A11" s="21" t="s">
        <v>63</v>
      </c>
      <c r="B11" s="15" t="s">
        <v>64</v>
      </c>
      <c r="C11" s="15" t="s">
        <v>65</v>
      </c>
      <c r="D11" s="19" t="s">
        <v>39</v>
      </c>
      <c r="E11" s="9" t="n">
        <v>-600000</v>
      </c>
    </row>
    <row r="12" customFormat="false" ht="58.2" hidden="false" customHeight="false" outlineLevel="0" collapsed="false">
      <c r="A12" s="21" t="s">
        <v>66</v>
      </c>
      <c r="B12" s="15" t="s">
        <v>67</v>
      </c>
      <c r="C12" s="15" t="s">
        <v>68</v>
      </c>
      <c r="D12" s="19" t="s">
        <v>32</v>
      </c>
      <c r="E12" s="22" t="n">
        <f aca="false">$B$4</f>
        <v>3000</v>
      </c>
    </row>
    <row r="13" customFormat="false" ht="58.2" hidden="false" customHeight="false" outlineLevel="0" collapsed="false">
      <c r="A13" s="21" t="s">
        <v>66</v>
      </c>
      <c r="B13" s="15" t="s">
        <v>67</v>
      </c>
      <c r="C13" s="15" t="s">
        <v>68</v>
      </c>
      <c r="D13" s="19" t="s">
        <v>40</v>
      </c>
      <c r="E13" s="22" t="n">
        <f aca="false">$B$4</f>
        <v>3000</v>
      </c>
    </row>
    <row r="14" customFormat="false" ht="58.2" hidden="false" customHeight="false" outlineLevel="0" collapsed="false">
      <c r="A14" s="21" t="s">
        <v>66</v>
      </c>
      <c r="B14" s="15" t="s">
        <v>67</v>
      </c>
      <c r="C14" s="15" t="s">
        <v>68</v>
      </c>
      <c r="D14" s="19" t="s">
        <v>37</v>
      </c>
      <c r="E14" s="22" t="n">
        <f aca="false">$B$4</f>
        <v>3000</v>
      </c>
    </row>
    <row r="15" customFormat="false" ht="58.2" hidden="false" customHeight="false" outlineLevel="0" collapsed="false">
      <c r="A15" s="21" t="s">
        <v>66</v>
      </c>
      <c r="B15" s="15" t="s">
        <v>67</v>
      </c>
      <c r="C15" s="15" t="s">
        <v>68</v>
      </c>
      <c r="D15" s="19" t="s">
        <v>32</v>
      </c>
      <c r="E15" s="22" t="n">
        <f aca="false">-$B$4</f>
        <v>-3000</v>
      </c>
    </row>
    <row r="16" customFormat="false" ht="15" hidden="false" customHeight="false" outlineLevel="0" collapsed="false">
      <c r="A16" s="21" t="s">
        <v>69</v>
      </c>
      <c r="B16" s="15" t="s">
        <v>70</v>
      </c>
      <c r="C16" s="15" t="s">
        <v>71</v>
      </c>
      <c r="D16" s="19" t="s">
        <v>29</v>
      </c>
      <c r="E16" s="9" t="n">
        <v>-3016000</v>
      </c>
    </row>
    <row r="17" customFormat="false" ht="15" hidden="false" customHeight="false" outlineLevel="0" collapsed="false">
      <c r="A17" s="21" t="s">
        <v>69</v>
      </c>
      <c r="B17" s="15" t="s">
        <v>70</v>
      </c>
      <c r="C17" s="15" t="s">
        <v>71</v>
      </c>
      <c r="D17" s="19" t="s">
        <v>32</v>
      </c>
      <c r="E17" s="9" t="n">
        <v>-3016000</v>
      </c>
    </row>
    <row r="18" customFormat="false" ht="29.85" hidden="false" customHeight="false" outlineLevel="0" collapsed="false">
      <c r="A18" s="21" t="s">
        <v>72</v>
      </c>
      <c r="B18" s="15" t="s">
        <v>73</v>
      </c>
      <c r="C18" s="15" t="s">
        <v>74</v>
      </c>
      <c r="D18" s="19" t="s">
        <v>34</v>
      </c>
      <c r="E18" s="9" t="n">
        <v>-518000</v>
      </c>
    </row>
    <row r="19" customFormat="false" ht="29.85" hidden="false" customHeight="false" outlineLevel="0" collapsed="false">
      <c r="A19" s="21" t="s">
        <v>72</v>
      </c>
      <c r="B19" s="15" t="s">
        <v>73</v>
      </c>
      <c r="C19" s="15" t="s">
        <v>74</v>
      </c>
      <c r="D19" s="19" t="s">
        <v>40</v>
      </c>
      <c r="E19" s="9" t="n">
        <v>-518000</v>
      </c>
    </row>
    <row r="20" customFormat="false" ht="44" hidden="false" customHeight="false" outlineLevel="0" collapsed="false">
      <c r="A20" s="21" t="s">
        <v>75</v>
      </c>
      <c r="B20" s="15" t="s">
        <v>76</v>
      </c>
      <c r="C20" s="15" t="s">
        <v>77</v>
      </c>
      <c r="D20" s="19" t="s">
        <v>43</v>
      </c>
      <c r="E20" s="11" t="n">
        <f aca="false">-$B$6</f>
        <v>-48312</v>
      </c>
    </row>
    <row r="21" customFormat="false" ht="44" hidden="false" customHeight="false" outlineLevel="0" collapsed="false">
      <c r="A21" s="21" t="s">
        <v>75</v>
      </c>
      <c r="B21" s="15" t="s">
        <v>76</v>
      </c>
      <c r="C21" s="15" t="s">
        <v>77</v>
      </c>
      <c r="D21" s="19" t="s">
        <v>32</v>
      </c>
      <c r="E21" s="11" t="n">
        <f aca="false">-$B$6</f>
        <v>-48312</v>
      </c>
    </row>
    <row r="22" customFormat="false" ht="15" hidden="false" customHeight="false" outlineLevel="0" collapsed="false">
      <c r="A22" s="21" t="s">
        <v>78</v>
      </c>
      <c r="B22" s="15" t="s">
        <v>58</v>
      </c>
      <c r="C22" s="17" t="s">
        <v>79</v>
      </c>
      <c r="D22" s="19" t="s">
        <v>32</v>
      </c>
      <c r="E22" s="11" t="n">
        <f aca="false">$B$7</f>
        <v>50760</v>
      </c>
    </row>
    <row r="23" customFormat="false" ht="15" hidden="false" customHeight="false" outlineLevel="0" collapsed="false">
      <c r="A23" s="21" t="s">
        <v>78</v>
      </c>
      <c r="B23" s="15" t="s">
        <v>58</v>
      </c>
      <c r="C23" s="17" t="s">
        <v>79</v>
      </c>
      <c r="D23" s="19" t="s">
        <v>37</v>
      </c>
      <c r="E23" s="11" t="n">
        <f aca="false">-$B$7</f>
        <v>-50760</v>
      </c>
    </row>
    <row r="24" customFormat="false" ht="58.2" hidden="false" customHeight="false" outlineLevel="0" collapsed="false">
      <c r="A24" s="21" t="s">
        <v>80</v>
      </c>
      <c r="B24" s="15" t="s">
        <v>81</v>
      </c>
      <c r="C24" s="15" t="s">
        <v>82</v>
      </c>
      <c r="D24" s="19" t="s">
        <v>29</v>
      </c>
      <c r="E24" s="9" t="n">
        <v>-186000</v>
      </c>
    </row>
    <row r="25" customFormat="false" ht="58.2" hidden="false" customHeight="false" outlineLevel="0" collapsed="false">
      <c r="A25" s="21" t="s">
        <v>80</v>
      </c>
      <c r="B25" s="15" t="s">
        <v>81</v>
      </c>
      <c r="C25" s="15" t="s">
        <v>82</v>
      </c>
      <c r="D25" s="19" t="s">
        <v>32</v>
      </c>
      <c r="E25" s="9" t="n">
        <v>-185380</v>
      </c>
    </row>
    <row r="26" customFormat="false" ht="86.55" hidden="false" customHeight="false" outlineLevel="0" collapsed="false">
      <c r="A26" s="21" t="s">
        <v>83</v>
      </c>
      <c r="B26" s="15" t="s">
        <v>84</v>
      </c>
      <c r="C26" s="15" t="s">
        <v>85</v>
      </c>
      <c r="D26" s="19" t="s">
        <v>34</v>
      </c>
      <c r="E26" s="9" t="n">
        <v>-45260</v>
      </c>
    </row>
    <row r="27" customFormat="false" ht="86.55" hidden="false" customHeight="false" outlineLevel="0" collapsed="false">
      <c r="A27" s="21" t="s">
        <v>83</v>
      </c>
      <c r="B27" s="15" t="s">
        <v>84</v>
      </c>
      <c r="C27" s="15" t="s">
        <v>85</v>
      </c>
      <c r="D27" s="19" t="s">
        <v>40</v>
      </c>
      <c r="E27" s="9" t="n">
        <v>-45260</v>
      </c>
    </row>
    <row r="28" customFormat="false" ht="29.85" hidden="false" customHeight="false" outlineLevel="0" collapsed="false">
      <c r="A28" s="21" t="s">
        <v>86</v>
      </c>
      <c r="B28" s="15" t="s">
        <v>87</v>
      </c>
      <c r="C28" s="15" t="s">
        <v>88</v>
      </c>
      <c r="D28" s="19" t="s">
        <v>43</v>
      </c>
      <c r="E28" s="9" t="n">
        <v>-14000</v>
      </c>
    </row>
    <row r="29" customFormat="false" ht="29.85" hidden="false" customHeight="false" outlineLevel="0" collapsed="false">
      <c r="A29" s="21" t="s">
        <v>86</v>
      </c>
      <c r="B29" s="15" t="s">
        <v>87</v>
      </c>
      <c r="C29" s="15" t="s">
        <v>88</v>
      </c>
      <c r="D29" s="19" t="s">
        <v>32</v>
      </c>
      <c r="E29" s="9" t="n">
        <v>-14000</v>
      </c>
    </row>
    <row r="30" customFormat="false" ht="29.85" hidden="false" customHeight="false" outlineLevel="0" collapsed="false">
      <c r="A30" s="21" t="s">
        <v>89</v>
      </c>
      <c r="B30" s="15" t="s">
        <v>90</v>
      </c>
      <c r="C30" s="17" t="s">
        <v>91</v>
      </c>
      <c r="D30" s="19" t="s">
        <v>32</v>
      </c>
      <c r="E30" s="9" t="n">
        <v>15172</v>
      </c>
    </row>
    <row r="31" customFormat="false" ht="29.85" hidden="false" customHeight="false" outlineLevel="0" collapsed="false">
      <c r="A31" s="21" t="s">
        <v>89</v>
      </c>
      <c r="B31" s="15" t="s">
        <v>90</v>
      </c>
      <c r="C31" s="17" t="s">
        <v>91</v>
      </c>
      <c r="D31" s="19" t="s">
        <v>37</v>
      </c>
      <c r="E31" s="9" t="n">
        <v>-15172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14"/>
    <col collapsed="false" customWidth="true" hidden="false" outlineLevel="0" max="3" min="3" style="1" width="34"/>
    <col collapsed="false" customWidth="true" hidden="false" outlineLevel="0" max="4" min="4" style="1" width="20"/>
    <col collapsed="false" customWidth="true" hidden="false" outlineLevel="0" max="5" min="5" style="1" width="11"/>
    <col collapsed="false" customWidth="true" hidden="false" outlineLevel="0" max="6" min="6" style="1" width="20"/>
    <col collapsed="false" customWidth="true" hidden="false" outlineLevel="0" max="7" min="7" style="1" width="11"/>
    <col collapsed="false" customWidth="true" hidden="false" outlineLevel="0" max="8" min="8" style="1" width="34"/>
    <col collapsed="false" customWidth="true" hidden="false" outlineLevel="0" max="9" min="9" style="1" width="14"/>
    <col collapsed="false" customWidth="true" hidden="false" outlineLevel="0" max="10" min="10" style="1" width="18"/>
    <col collapsed="false" customWidth="true" hidden="false" outlineLevel="0" max="11" min="11" style="1" width="46"/>
    <col collapsed="false" customWidth="true" hidden="false" outlineLevel="0" max="12" min="12" style="1" width="12"/>
  </cols>
  <sheetData>
    <row r="1" customFormat="false" ht="29.85" hidden="false" customHeight="false" outlineLevel="0" collapsed="false">
      <c r="A1" s="7" t="s">
        <v>59</v>
      </c>
      <c r="B1" s="6" t="s">
        <v>92</v>
      </c>
      <c r="C1" s="6" t="s">
        <v>60</v>
      </c>
      <c r="D1" s="6" t="s">
        <v>93</v>
      </c>
      <c r="E1" s="6" t="s">
        <v>94</v>
      </c>
      <c r="F1" s="6" t="s">
        <v>95</v>
      </c>
      <c r="G1" s="6" t="s">
        <v>96</v>
      </c>
      <c r="H1" s="7" t="s">
        <v>97</v>
      </c>
      <c r="I1" s="7" t="s">
        <v>98</v>
      </c>
      <c r="J1" s="7" t="s">
        <v>99</v>
      </c>
      <c r="K1" s="7" t="s">
        <v>100</v>
      </c>
      <c r="L1" s="6" t="s">
        <v>101</v>
      </c>
    </row>
    <row r="2" customFormat="false" ht="29.85" hidden="false" customHeight="false" outlineLevel="0" collapsed="false">
      <c r="A2" s="8" t="n">
        <v>1</v>
      </c>
      <c r="B2" s="19" t="s">
        <v>102</v>
      </c>
      <c r="C2" s="15" t="s">
        <v>103</v>
      </c>
      <c r="D2" s="19" t="s">
        <v>37</v>
      </c>
      <c r="E2" s="9" t="n">
        <v>1200</v>
      </c>
      <c r="F2" s="19" t="s">
        <v>32</v>
      </c>
      <c r="G2" s="9" t="n">
        <v>-1200</v>
      </c>
      <c r="H2" s="15" t="s">
        <v>104</v>
      </c>
      <c r="I2" s="19" t="s">
        <v>105</v>
      </c>
      <c r="J2" s="23" t="s">
        <v>106</v>
      </c>
      <c r="K2" s="15" t="s">
        <v>107</v>
      </c>
      <c r="L2" s="8" t="n">
        <f aca="false">IF(J2="取消し",0,1)</f>
        <v>1</v>
      </c>
    </row>
    <row r="3" customFormat="false" ht="58.2" hidden="false" customHeight="false" outlineLevel="0" collapsed="false">
      <c r="A3" s="8" t="n">
        <v>2</v>
      </c>
      <c r="B3" s="19" t="s">
        <v>108</v>
      </c>
      <c r="C3" s="15" t="s">
        <v>109</v>
      </c>
      <c r="D3" s="19" t="s">
        <v>32</v>
      </c>
      <c r="E3" s="9" t="n">
        <v>-620</v>
      </c>
      <c r="H3" s="15" t="s">
        <v>110</v>
      </c>
      <c r="I3" s="19" t="s">
        <v>111</v>
      </c>
      <c r="J3" s="24" t="s">
        <v>112</v>
      </c>
      <c r="K3" s="15" t="s">
        <v>113</v>
      </c>
      <c r="L3" s="8" t="n">
        <f aca="false">IF(J3="取消し",0,1)</f>
        <v>1</v>
      </c>
    </row>
    <row r="4" customFormat="false" ht="29.85" hidden="false" customHeight="false" outlineLevel="0" collapsed="false">
      <c r="A4" s="8" t="n">
        <v>3</v>
      </c>
      <c r="B4" s="19" t="s">
        <v>114</v>
      </c>
      <c r="C4" s="15" t="s">
        <v>115</v>
      </c>
      <c r="D4" s="19" t="s">
        <v>37</v>
      </c>
      <c r="E4" s="9" t="n">
        <v>2600</v>
      </c>
      <c r="F4" s="19" t="s">
        <v>40</v>
      </c>
      <c r="G4" s="9" t="n">
        <v>2600</v>
      </c>
      <c r="H4" s="17" t="s">
        <v>116</v>
      </c>
      <c r="I4" s="19" t="s">
        <v>117</v>
      </c>
      <c r="J4" s="25" t="s">
        <v>118</v>
      </c>
      <c r="K4" s="17" t="s">
        <v>119</v>
      </c>
      <c r="L4" s="8" t="n">
        <f aca="false">IF(J4="取消し",0,1)</f>
        <v>0</v>
      </c>
    </row>
    <row r="5" customFormat="false" ht="15" hidden="false" customHeight="false" outlineLevel="0" collapsed="false">
      <c r="A5" s="8" t="n">
        <v>4</v>
      </c>
      <c r="B5" s="19" t="s">
        <v>102</v>
      </c>
      <c r="C5" s="17" t="s">
        <v>120</v>
      </c>
      <c r="D5" s="19" t="s">
        <v>33</v>
      </c>
      <c r="E5" s="9" t="n">
        <v>420</v>
      </c>
      <c r="F5" s="19" t="s">
        <v>40</v>
      </c>
      <c r="G5" s="9" t="n">
        <v>420</v>
      </c>
      <c r="H5" s="15" t="s">
        <v>121</v>
      </c>
      <c r="I5" s="19" t="s">
        <v>111</v>
      </c>
      <c r="J5" s="23" t="s">
        <v>106</v>
      </c>
      <c r="K5" s="15" t="s">
        <v>121</v>
      </c>
      <c r="L5" s="8" t="n">
        <f aca="false">IF(J5="取消し",0,1)</f>
        <v>1</v>
      </c>
    </row>
    <row r="6" customFormat="false" ht="72.35" hidden="false" customHeight="false" outlineLevel="0" collapsed="false">
      <c r="A6" s="8" t="n">
        <v>5</v>
      </c>
      <c r="B6" s="19" t="s">
        <v>102</v>
      </c>
      <c r="C6" s="15" t="s">
        <v>122</v>
      </c>
      <c r="D6" s="19" t="s">
        <v>37</v>
      </c>
      <c r="E6" s="9" t="n">
        <v>860</v>
      </c>
      <c r="F6" s="19" t="s">
        <v>40</v>
      </c>
      <c r="G6" s="9" t="n">
        <v>860</v>
      </c>
      <c r="H6" s="15" t="s">
        <v>123</v>
      </c>
      <c r="I6" s="19" t="s">
        <v>111</v>
      </c>
      <c r="J6" s="24" t="s">
        <v>124</v>
      </c>
      <c r="K6" s="15" t="s">
        <v>125</v>
      </c>
      <c r="L6" s="8" t="n">
        <f aca="false">IF(J6="取消し",0,1)</f>
        <v>1</v>
      </c>
    </row>
    <row r="7" customFormat="false" ht="15" hidden="false" customHeight="false" outlineLevel="0" collapsed="false">
      <c r="A7" s="8" t="n">
        <v>6</v>
      </c>
      <c r="B7" s="19" t="s">
        <v>102</v>
      </c>
      <c r="C7" s="17" t="s">
        <v>126</v>
      </c>
      <c r="D7" s="19" t="s">
        <v>29</v>
      </c>
      <c r="E7" s="9" t="n">
        <v>-310</v>
      </c>
      <c r="F7" s="19" t="s">
        <v>34</v>
      </c>
      <c r="G7" s="9" t="n">
        <v>-310</v>
      </c>
      <c r="H7" s="15" t="s">
        <v>127</v>
      </c>
      <c r="I7" s="19" t="s">
        <v>111</v>
      </c>
      <c r="J7" s="23" t="s">
        <v>106</v>
      </c>
      <c r="K7" s="15" t="s">
        <v>127</v>
      </c>
      <c r="L7" s="8" t="n">
        <f aca="false">IF(J7="取消し",0,1)</f>
        <v>1</v>
      </c>
    </row>
    <row r="8" customFormat="false" ht="15" hidden="false" customHeight="false" outlineLevel="0" collapsed="false">
      <c r="A8" s="8" t="n">
        <v>7</v>
      </c>
      <c r="B8" s="19" t="s">
        <v>102</v>
      </c>
      <c r="C8" s="15" t="s">
        <v>128</v>
      </c>
      <c r="D8" s="19" t="s">
        <v>32</v>
      </c>
      <c r="E8" s="9" t="n">
        <v>240</v>
      </c>
      <c r="F8" s="19" t="s">
        <v>40</v>
      </c>
      <c r="G8" s="9" t="n">
        <v>240</v>
      </c>
      <c r="H8" s="15" t="s">
        <v>129</v>
      </c>
      <c r="I8" s="19" t="s">
        <v>111</v>
      </c>
      <c r="J8" s="23" t="s">
        <v>106</v>
      </c>
      <c r="K8" s="15" t="s">
        <v>129</v>
      </c>
      <c r="L8" s="8" t="n">
        <f aca="false">IF(J8="取消し",0,1)</f>
        <v>1</v>
      </c>
    </row>
    <row r="9" customFormat="false" ht="15" hidden="false" customHeight="false" outlineLevel="0" collapsed="false">
      <c r="A9" s="8" t="n">
        <v>8</v>
      </c>
      <c r="B9" s="19" t="s">
        <v>102</v>
      </c>
      <c r="C9" s="15" t="s">
        <v>130</v>
      </c>
      <c r="D9" s="19" t="s">
        <v>33</v>
      </c>
      <c r="E9" s="9" t="n">
        <v>150</v>
      </c>
      <c r="F9" s="19" t="s">
        <v>40</v>
      </c>
      <c r="G9" s="9" t="n">
        <v>150</v>
      </c>
      <c r="H9" s="15" t="s">
        <v>131</v>
      </c>
      <c r="I9" s="19" t="s">
        <v>132</v>
      </c>
      <c r="J9" s="23" t="s">
        <v>106</v>
      </c>
      <c r="K9" s="15" t="s">
        <v>131</v>
      </c>
      <c r="L9" s="8" t="n">
        <f aca="false">IF(J9="取消し",0,1)</f>
        <v>1</v>
      </c>
    </row>
    <row r="10" customFormat="false" ht="15" hidden="false" customHeight="false" outlineLevel="0" collapsed="false">
      <c r="A10" s="8" t="n">
        <v>9</v>
      </c>
      <c r="B10" s="19" t="s">
        <v>102</v>
      </c>
      <c r="C10" s="17" t="s">
        <v>133</v>
      </c>
      <c r="D10" s="19" t="s">
        <v>33</v>
      </c>
      <c r="E10" s="9" t="n">
        <v>180</v>
      </c>
      <c r="F10" s="19" t="s">
        <v>40</v>
      </c>
      <c r="G10" s="9" t="n">
        <v>180</v>
      </c>
      <c r="H10" s="15" t="s">
        <v>134</v>
      </c>
      <c r="I10" s="19" t="s">
        <v>132</v>
      </c>
      <c r="J10" s="23" t="s">
        <v>106</v>
      </c>
      <c r="K10" s="15" t="s">
        <v>134</v>
      </c>
      <c r="L10" s="8" t="n">
        <f aca="false">IF(J10="取消し",0,1)</f>
        <v>1</v>
      </c>
    </row>
    <row r="11" customFormat="false" ht="15" hidden="false" customHeight="false" outlineLevel="0" collapsed="false">
      <c r="A11" s="8" t="n">
        <v>10</v>
      </c>
      <c r="B11" s="19" t="s">
        <v>102</v>
      </c>
      <c r="C11" s="15" t="s">
        <v>135</v>
      </c>
      <c r="D11" s="19" t="s">
        <v>32</v>
      </c>
      <c r="E11" s="9" t="n">
        <v>90</v>
      </c>
      <c r="F11" s="19" t="s">
        <v>40</v>
      </c>
      <c r="G11" s="9" t="n">
        <v>90</v>
      </c>
      <c r="H11" s="15" t="s">
        <v>136</v>
      </c>
      <c r="I11" s="19" t="s">
        <v>132</v>
      </c>
      <c r="J11" s="23" t="s">
        <v>106</v>
      </c>
      <c r="K11" s="15" t="s">
        <v>136</v>
      </c>
      <c r="L11" s="8" t="n">
        <f aca="false">IF(J11="取消し",0,1)</f>
        <v>1</v>
      </c>
    </row>
    <row r="12" customFormat="false" ht="15" hidden="false" customHeight="false" outlineLevel="0" collapsed="false">
      <c r="A12" s="8" t="n">
        <v>11</v>
      </c>
      <c r="B12" s="19" t="s">
        <v>108</v>
      </c>
      <c r="C12" s="15" t="s">
        <v>137</v>
      </c>
      <c r="D12" s="19" t="s">
        <v>40</v>
      </c>
      <c r="E12" s="9" t="n">
        <v>6</v>
      </c>
      <c r="F12" s="19" t="s">
        <v>32</v>
      </c>
      <c r="G12" s="9" t="n">
        <v>6</v>
      </c>
      <c r="H12" s="15" t="s">
        <v>110</v>
      </c>
      <c r="I12" s="19" t="s">
        <v>111</v>
      </c>
      <c r="J12" s="23" t="s">
        <v>106</v>
      </c>
      <c r="K12" s="15" t="s">
        <v>110</v>
      </c>
      <c r="L12" s="8" t="n">
        <f aca="false">IF(J12="取消し",0,1)</f>
        <v>1</v>
      </c>
    </row>
    <row r="13" customFormat="false" ht="15" hidden="false" customHeight="false" outlineLevel="0" collapsed="false">
      <c r="A13" s="8" t="n">
        <v>12</v>
      </c>
      <c r="B13" s="19" t="s">
        <v>108</v>
      </c>
      <c r="C13" s="15" t="s">
        <v>138</v>
      </c>
      <c r="D13" s="19" t="s">
        <v>34</v>
      </c>
      <c r="E13" s="9" t="n">
        <v>-4</v>
      </c>
      <c r="F13" s="19" t="s">
        <v>29</v>
      </c>
      <c r="G13" s="9" t="n">
        <v>-4</v>
      </c>
      <c r="H13" s="15" t="s">
        <v>110</v>
      </c>
      <c r="I13" s="19" t="s">
        <v>111</v>
      </c>
      <c r="J13" s="23" t="s">
        <v>106</v>
      </c>
      <c r="K13" s="15" t="s">
        <v>110</v>
      </c>
      <c r="L13" s="8" t="n">
        <f aca="false">IF(J13="取消し",0,1)</f>
        <v>1</v>
      </c>
    </row>
    <row r="14" customFormat="false" ht="15" hidden="false" customHeight="false" outlineLevel="0" collapsed="false">
      <c r="A14" s="8" t="n">
        <v>13</v>
      </c>
      <c r="B14" s="19" t="s">
        <v>108</v>
      </c>
      <c r="C14" s="15" t="s">
        <v>139</v>
      </c>
      <c r="D14" s="19" t="s">
        <v>37</v>
      </c>
      <c r="E14" s="9" t="n">
        <v>9</v>
      </c>
      <c r="F14" s="19" t="s">
        <v>32</v>
      </c>
      <c r="G14" s="9" t="n">
        <v>-9</v>
      </c>
      <c r="H14" s="15" t="s">
        <v>110</v>
      </c>
      <c r="I14" s="19" t="s">
        <v>111</v>
      </c>
      <c r="J14" s="23" t="s">
        <v>106</v>
      </c>
      <c r="K14" s="15" t="s">
        <v>110</v>
      </c>
      <c r="L14" s="8" t="n">
        <f aca="false">IF(J14="取消し",0,1)</f>
        <v>1</v>
      </c>
    </row>
    <row r="15" customFormat="false" ht="29.85" hidden="false" customHeight="false" outlineLevel="0" collapsed="false">
      <c r="A15" s="8" t="n">
        <v>14</v>
      </c>
      <c r="B15" s="19" t="s">
        <v>140</v>
      </c>
      <c r="C15" s="15" t="s">
        <v>141</v>
      </c>
      <c r="D15" s="19" t="s">
        <v>33</v>
      </c>
      <c r="E15" s="9" t="n">
        <v>-520</v>
      </c>
      <c r="F15" s="19" t="s">
        <v>32</v>
      </c>
      <c r="G15" s="9" t="n">
        <v>520</v>
      </c>
      <c r="H15" s="15" t="s">
        <v>142</v>
      </c>
      <c r="I15" s="19" t="s">
        <v>132</v>
      </c>
      <c r="J15" s="26" t="s">
        <v>143</v>
      </c>
      <c r="K15" s="15" t="s">
        <v>144</v>
      </c>
      <c r="L15" s="8" t="n">
        <f aca="false">IF(J15="取消し",0,1)</f>
        <v>1</v>
      </c>
    </row>
    <row r="16" customFormat="false" ht="15" hidden="false" customHeight="false" outlineLevel="0" collapsed="false">
      <c r="A16" s="8" t="n">
        <v>15</v>
      </c>
      <c r="B16" s="19" t="s">
        <v>114</v>
      </c>
      <c r="C16" s="15" t="s">
        <v>145</v>
      </c>
      <c r="D16" s="19" t="s">
        <v>33</v>
      </c>
      <c r="E16" s="9" t="n">
        <v>-120</v>
      </c>
      <c r="F16" s="19" t="s">
        <v>32</v>
      </c>
      <c r="G16" s="9" t="n">
        <v>120</v>
      </c>
      <c r="H16" s="15" t="s">
        <v>146</v>
      </c>
      <c r="I16" s="19" t="s">
        <v>132</v>
      </c>
      <c r="J16" s="23" t="s">
        <v>106</v>
      </c>
      <c r="K16" s="15" t="s">
        <v>147</v>
      </c>
      <c r="L16" s="8" t="n">
        <f aca="false">IF(J16="取消し",0,1)</f>
        <v>1</v>
      </c>
    </row>
    <row r="17" customFormat="false" ht="15" hidden="false" customHeight="false" outlineLevel="0" collapsed="false">
      <c r="A17" s="8" t="n">
        <v>16</v>
      </c>
      <c r="B17" s="19" t="s">
        <v>114</v>
      </c>
      <c r="C17" s="15" t="s">
        <v>148</v>
      </c>
      <c r="D17" s="19" t="s">
        <v>34</v>
      </c>
      <c r="E17" s="9" t="n">
        <v>-75</v>
      </c>
      <c r="F17" s="19" t="s">
        <v>40</v>
      </c>
      <c r="G17" s="9" t="n">
        <v>-75</v>
      </c>
      <c r="H17" s="15" t="s">
        <v>146</v>
      </c>
      <c r="I17" s="19" t="s">
        <v>132</v>
      </c>
      <c r="J17" s="23" t="s">
        <v>106</v>
      </c>
      <c r="K17" s="15" t="s">
        <v>147</v>
      </c>
      <c r="L17" s="8" t="n">
        <f aca="false">IF(J17="取消し",0,1)</f>
        <v>1</v>
      </c>
    </row>
    <row r="18" customFormat="false" ht="15" hidden="false" customHeight="false" outlineLevel="0" collapsed="false">
      <c r="A18" s="8" t="n">
        <v>17</v>
      </c>
      <c r="B18" s="19" t="s">
        <v>140</v>
      </c>
      <c r="C18" s="17" t="s">
        <v>149</v>
      </c>
      <c r="D18" s="19" t="s">
        <v>33</v>
      </c>
      <c r="E18" s="9" t="n">
        <v>230</v>
      </c>
      <c r="F18" s="19" t="s">
        <v>32</v>
      </c>
      <c r="G18" s="9" t="n">
        <v>-230</v>
      </c>
      <c r="H18" s="15" t="s">
        <v>140</v>
      </c>
      <c r="I18" s="19" t="s">
        <v>111</v>
      </c>
      <c r="J18" s="23" t="s">
        <v>106</v>
      </c>
      <c r="K18" s="15" t="s">
        <v>150</v>
      </c>
      <c r="L18" s="8" t="n">
        <f aca="false">IF(J18="取消し",0,1)</f>
        <v>1</v>
      </c>
    </row>
    <row r="19" customFormat="false" ht="15" hidden="false" customHeight="false" outlineLevel="0" collapsed="false">
      <c r="A19" s="8" t="n">
        <v>18</v>
      </c>
      <c r="B19" s="19" t="s">
        <v>140</v>
      </c>
      <c r="C19" s="15" t="s">
        <v>151</v>
      </c>
      <c r="D19" s="19" t="s">
        <v>32</v>
      </c>
      <c r="E19" s="9" t="n">
        <v>410</v>
      </c>
      <c r="F19" s="19" t="s">
        <v>33</v>
      </c>
      <c r="G19" s="9" t="n">
        <v>-410</v>
      </c>
      <c r="H19" s="15" t="s">
        <v>140</v>
      </c>
      <c r="I19" s="19" t="s">
        <v>111</v>
      </c>
      <c r="J19" s="23" t="s">
        <v>106</v>
      </c>
      <c r="K19" s="15" t="s">
        <v>150</v>
      </c>
      <c r="L19" s="8" t="n">
        <f aca="false">IF(J19="取消し",0,1)</f>
        <v>1</v>
      </c>
    </row>
    <row r="20" customFormat="false" ht="15" hidden="false" customHeight="false" outlineLevel="0" collapsed="false">
      <c r="A20" s="8" t="n">
        <v>19</v>
      </c>
      <c r="B20" s="19" t="s">
        <v>140</v>
      </c>
      <c r="C20" s="15" t="s">
        <v>152</v>
      </c>
      <c r="D20" s="19" t="s">
        <v>37</v>
      </c>
      <c r="E20" s="9" t="n">
        <v>140</v>
      </c>
      <c r="F20" s="19" t="s">
        <v>33</v>
      </c>
      <c r="G20" s="9" t="n">
        <v>-140</v>
      </c>
      <c r="H20" s="15" t="s">
        <v>140</v>
      </c>
      <c r="I20" s="19" t="s">
        <v>111</v>
      </c>
      <c r="J20" s="23" t="s">
        <v>106</v>
      </c>
      <c r="K20" s="15" t="s">
        <v>150</v>
      </c>
      <c r="L20" s="8" t="n">
        <f aca="false">IF(J20="取消し",0,1)</f>
        <v>1</v>
      </c>
    </row>
    <row r="21" customFormat="false" ht="58.2" hidden="false" customHeight="false" outlineLevel="0" collapsed="false">
      <c r="A21" s="8" t="n">
        <v>20</v>
      </c>
      <c r="B21" s="19" t="s">
        <v>117</v>
      </c>
      <c r="C21" s="15" t="s">
        <v>153</v>
      </c>
      <c r="D21" s="19" t="s">
        <v>33</v>
      </c>
      <c r="E21" s="9" t="n">
        <v>850</v>
      </c>
      <c r="F21" s="19" t="s">
        <v>40</v>
      </c>
      <c r="G21" s="9" t="n">
        <v>850</v>
      </c>
      <c r="H21" s="17" t="s">
        <v>154</v>
      </c>
      <c r="I21" s="19" t="s">
        <v>117</v>
      </c>
      <c r="J21" s="24" t="s">
        <v>117</v>
      </c>
      <c r="K21" s="15" t="s">
        <v>155</v>
      </c>
      <c r="L21" s="8" t="n">
        <f aca="false">IF(J21="取消し",0,1)</f>
        <v>1</v>
      </c>
    </row>
    <row r="23" customFormat="false" ht="15" hidden="false" customHeight="false" outlineLevel="0" collapsed="false">
      <c r="C23" s="5" t="s">
        <v>156</v>
      </c>
      <c r="E23" s="8" t="n">
        <f aca="false">SUM(L2:L21)</f>
        <v>19</v>
      </c>
    </row>
    <row r="24" customFormat="false" ht="30" hidden="false" customHeight="true" outlineLevel="0" collapsed="false">
      <c r="C24" s="15" t="s">
        <v>157</v>
      </c>
      <c r="D24" s="15"/>
      <c r="E24" s="15"/>
      <c r="F24" s="15"/>
      <c r="G24" s="15"/>
      <c r="H24" s="15"/>
      <c r="I24" s="15"/>
      <c r="J24" s="15"/>
      <c r="K24" s="15"/>
    </row>
  </sheetData>
  <mergeCells count="1">
    <mergeCell ref="C24:K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26"/>
    <col collapsed="false" customWidth="true" hidden="false" outlineLevel="0" max="4" min="4" style="1" width="40"/>
  </cols>
  <sheetData>
    <row r="1" customFormat="false" ht="29.85" hidden="false" customHeight="false" outlineLevel="0" collapsed="false">
      <c r="A1" s="6" t="s">
        <v>158</v>
      </c>
      <c r="B1" s="6" t="s">
        <v>159</v>
      </c>
      <c r="C1" s="6" t="s">
        <v>160</v>
      </c>
      <c r="D1" s="6" t="s">
        <v>161</v>
      </c>
    </row>
    <row r="2" customFormat="false" ht="15" hidden="false" customHeight="false" outlineLevel="0" collapsed="false">
      <c r="A2" s="8" t="s">
        <v>162</v>
      </c>
      <c r="B2" s="9" t="n">
        <v>480000</v>
      </c>
      <c r="C2" s="9" t="n">
        <v>480000</v>
      </c>
      <c r="D2" s="11" t="n">
        <f aca="false">B2-C2</f>
        <v>0</v>
      </c>
    </row>
    <row r="3" customFormat="false" ht="15" hidden="false" customHeight="false" outlineLevel="0" collapsed="false">
      <c r="A3" s="8" t="s">
        <v>163</v>
      </c>
      <c r="B3" s="9" t="n">
        <v>495000</v>
      </c>
      <c r="C3" s="9" t="n">
        <v>495000</v>
      </c>
      <c r="D3" s="11" t="n">
        <f aca="false">B3-C3</f>
        <v>0</v>
      </c>
    </row>
    <row r="4" customFormat="false" ht="15" hidden="false" customHeight="false" outlineLevel="0" collapsed="false">
      <c r="A4" s="8" t="s">
        <v>164</v>
      </c>
      <c r="B4" s="9" t="n">
        <v>505000</v>
      </c>
      <c r="C4" s="9" t="n">
        <v>505000</v>
      </c>
      <c r="D4" s="11" t="n">
        <f aca="false">B4-C4</f>
        <v>0</v>
      </c>
    </row>
    <row r="5" customFormat="false" ht="15" hidden="false" customHeight="false" outlineLevel="0" collapsed="false">
      <c r="A5" s="8" t="s">
        <v>165</v>
      </c>
      <c r="B5" s="9" t="n">
        <v>510000</v>
      </c>
      <c r="C5" s="9" t="n">
        <v>510000</v>
      </c>
      <c r="D5" s="11" t="n">
        <f aca="false">B5-C5</f>
        <v>0</v>
      </c>
    </row>
    <row r="6" customFormat="false" ht="15" hidden="false" customHeight="false" outlineLevel="0" collapsed="false">
      <c r="A6" s="8" t="s">
        <v>166</v>
      </c>
      <c r="B6" s="9" t="n">
        <v>500000</v>
      </c>
      <c r="C6" s="9" t="n">
        <v>500000</v>
      </c>
      <c r="D6" s="11" t="n">
        <f aca="false">B6-C6</f>
        <v>0</v>
      </c>
    </row>
    <row r="7" customFormat="false" ht="15" hidden="false" customHeight="false" outlineLevel="0" collapsed="false">
      <c r="A7" s="8" t="s">
        <v>167</v>
      </c>
      <c r="B7" s="9" t="n">
        <v>528000</v>
      </c>
      <c r="C7" s="9" t="n">
        <v>523000</v>
      </c>
      <c r="D7" s="18" t="n">
        <f aca="false">B7-C7</f>
        <v>5000</v>
      </c>
    </row>
    <row r="8" customFormat="false" ht="15" hidden="false" customHeight="false" outlineLevel="0" collapsed="false">
      <c r="A8" s="5" t="s">
        <v>168</v>
      </c>
      <c r="B8" s="14" t="n">
        <f aca="false">SUM(B2:B7)</f>
        <v>3018000</v>
      </c>
      <c r="C8" s="14" t="n">
        <f aca="false">SUM(C2:C7)</f>
        <v>3013000</v>
      </c>
      <c r="D8" s="27" t="n">
        <f aca="false">B8-C8</f>
        <v>5000</v>
      </c>
    </row>
    <row r="10" customFormat="false" ht="15" hidden="false" customHeight="false" outlineLevel="0" collapsed="false">
      <c r="A10" s="28" t="s">
        <v>169</v>
      </c>
      <c r="B10" s="29" t="s">
        <v>170</v>
      </c>
      <c r="C10" s="29" t="s">
        <v>171</v>
      </c>
      <c r="D10" s="29" t="s">
        <v>172</v>
      </c>
    </row>
    <row r="11" customFormat="false" ht="15" hidden="false" customHeight="false" outlineLevel="0" collapsed="false">
      <c r="A11" s="17" t="s">
        <v>173</v>
      </c>
      <c r="B11" s="9" t="n">
        <v>3000</v>
      </c>
      <c r="C11" s="30" t="s">
        <v>174</v>
      </c>
      <c r="D11" s="15" t="s">
        <v>175</v>
      </c>
    </row>
    <row r="12" customFormat="false" ht="29.85" hidden="false" customHeight="false" outlineLevel="0" collapsed="false">
      <c r="A12" s="17" t="s">
        <v>176</v>
      </c>
      <c r="B12" s="9" t="n">
        <v>2000</v>
      </c>
      <c r="C12" s="31" t="s">
        <v>177</v>
      </c>
      <c r="D12" s="15" t="s">
        <v>178</v>
      </c>
    </row>
    <row r="13" customFormat="false" ht="15" hidden="false" customHeight="false" outlineLevel="0" collapsed="false">
      <c r="A13" s="5" t="s">
        <v>179</v>
      </c>
      <c r="B13" s="14" t="n">
        <f aca="false">SUM(B11:B12)</f>
        <v>5000</v>
      </c>
      <c r="C13" s="19" t="s">
        <v>180</v>
      </c>
      <c r="D13" s="11" t="n">
        <f aca="false">D8-B13</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14"/>
    <col collapsed="false" customWidth="true" hidden="false" outlineLevel="0" max="3" min="3" style="1" width="24"/>
    <col collapsed="false" customWidth="true" hidden="false" outlineLevel="0" max="4" min="4" style="1" width="14"/>
    <col collapsed="false" customWidth="true" hidden="false" outlineLevel="0" max="5" min="5" style="1" width="60"/>
  </cols>
  <sheetData>
    <row r="1" customFormat="false" ht="15" hidden="false" customHeight="false" outlineLevel="0" collapsed="false">
      <c r="A1" s="6" t="s">
        <v>181</v>
      </c>
      <c r="B1" s="6" t="s">
        <v>182</v>
      </c>
      <c r="C1" s="6" t="s">
        <v>183</v>
      </c>
      <c r="D1" s="6" t="s">
        <v>184</v>
      </c>
      <c r="E1" s="6" t="s">
        <v>185</v>
      </c>
    </row>
    <row r="2" customFormat="false" ht="44" hidden="false" customHeight="false" outlineLevel="0" collapsed="false">
      <c r="A2" s="17" t="s">
        <v>186</v>
      </c>
      <c r="B2" s="9" t="n">
        <v>20000</v>
      </c>
      <c r="C2" s="32" t="s">
        <v>187</v>
      </c>
      <c r="D2" s="19" t="s">
        <v>188</v>
      </c>
      <c r="E2" s="17" t="s">
        <v>189</v>
      </c>
    </row>
    <row r="3" customFormat="false" ht="29.85" hidden="false" customHeight="false" outlineLevel="0" collapsed="false">
      <c r="A3" s="15" t="s">
        <v>190</v>
      </c>
      <c r="B3" s="9" t="n">
        <v>2000</v>
      </c>
      <c r="C3" s="33" t="s">
        <v>191</v>
      </c>
      <c r="D3" s="19" t="s">
        <v>192</v>
      </c>
      <c r="E3" s="15" t="s">
        <v>193</v>
      </c>
    </row>
    <row r="4" customFormat="false" ht="29.85" hidden="false" customHeight="false" outlineLevel="0" collapsed="false">
      <c r="A4" s="15" t="s">
        <v>194</v>
      </c>
      <c r="B4" s="9" t="n">
        <v>3000</v>
      </c>
      <c r="C4" s="33" t="s">
        <v>195</v>
      </c>
      <c r="D4" s="19" t="s">
        <v>192</v>
      </c>
      <c r="E4" s="15" t="s">
        <v>196</v>
      </c>
    </row>
    <row r="5" customFormat="false" ht="29.85" hidden="false" customHeight="false" outlineLevel="0" collapsed="false">
      <c r="A5" s="15" t="s">
        <v>197</v>
      </c>
      <c r="B5" s="9" t="n">
        <v>850</v>
      </c>
      <c r="C5" s="32" t="s">
        <v>198</v>
      </c>
      <c r="D5" s="19" t="s">
        <v>199</v>
      </c>
      <c r="E5" s="15" t="s">
        <v>200</v>
      </c>
    </row>
    <row r="6" customFormat="false" ht="15" hidden="false" customHeight="false" outlineLevel="0" collapsed="false">
      <c r="A6" s="15" t="s">
        <v>201</v>
      </c>
      <c r="B6" s="9"/>
      <c r="C6" s="8" t="s">
        <v>202</v>
      </c>
      <c r="D6" s="19" t="s">
        <v>199</v>
      </c>
      <c r="E6" s="15" t="s">
        <v>203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2026-10-18T01:31:45Z</dcterms:created>
  <dc:creator>openpyxl</dc:creator>
  <dc:description/>
  <dc:language>en-US</dc:language>
  <cp:lastModifiedBy/>
  <dcterms:modified xsi:type="dcterms:W3CDTF">2026-10-18T01:31:45Z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